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4\"/>
    </mc:Choice>
  </mc:AlternateContent>
  <xr:revisionPtr revIDLastSave="0" documentId="13_ncr:1_{80BD6CC0-8224-4EFD-9DA3-D90F91B6B63A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7" i="8" l="1"/>
  <c r="D7" i="8"/>
  <c r="F7" i="8"/>
  <c r="G7" i="8"/>
  <c r="H7" i="8"/>
  <c r="I7" i="8"/>
  <c r="J7" i="8"/>
  <c r="C4" i="8"/>
  <c r="D4" i="8"/>
  <c r="F4" i="8"/>
  <c r="G4" i="8"/>
  <c r="H4" i="8"/>
  <c r="I4" i="8"/>
  <c r="J4" i="8"/>
  <c r="C5" i="8"/>
  <c r="D5" i="8"/>
  <c r="F5" i="8"/>
  <c r="G5" i="8"/>
  <c r="H5" i="8"/>
  <c r="I5" i="8"/>
  <c r="J5" i="8"/>
  <c r="C10" i="8"/>
  <c r="D10" i="8"/>
  <c r="F10" i="8"/>
  <c r="G10" i="8"/>
  <c r="H10" i="8"/>
  <c r="I10" i="8"/>
  <c r="J10" i="8"/>
  <c r="C6" i="8"/>
  <c r="D6" i="8"/>
  <c r="F6" i="8"/>
  <c r="G6" i="8"/>
  <c r="H6" i="8"/>
  <c r="I6" i="8"/>
  <c r="J6" i="8"/>
  <c r="C8" i="8"/>
  <c r="D8" i="8"/>
  <c r="F8" i="8"/>
  <c r="G8" i="8"/>
  <c r="H8" i="8"/>
  <c r="I8" i="8"/>
  <c r="J8" i="8"/>
  <c r="C11" i="8"/>
  <c r="D11" i="8"/>
  <c r="F11" i="8"/>
  <c r="G11" i="8"/>
  <c r="H11" i="8"/>
  <c r="I11" i="8"/>
  <c r="J11" i="8"/>
  <c r="C9" i="8"/>
  <c r="D9" i="8"/>
  <c r="F9" i="8"/>
  <c r="G9" i="8"/>
  <c r="H9" i="8"/>
  <c r="I9" i="8"/>
  <c r="J9" i="8"/>
  <c r="C16" i="8"/>
  <c r="D16" i="8"/>
  <c r="F16" i="8"/>
  <c r="G16" i="8"/>
  <c r="H16" i="8"/>
  <c r="I16" i="8"/>
  <c r="J16" i="8"/>
  <c r="C13" i="8"/>
  <c r="D13" i="8"/>
  <c r="F13" i="8"/>
  <c r="G13" i="8"/>
  <c r="H13" i="8"/>
  <c r="I13" i="8"/>
  <c r="J13" i="8"/>
  <c r="C18" i="8"/>
  <c r="D18" i="8"/>
  <c r="F18" i="8"/>
  <c r="G18" i="8"/>
  <c r="H18" i="8"/>
  <c r="I18" i="8"/>
  <c r="J18" i="8"/>
  <c r="C17" i="8"/>
  <c r="D17" i="8"/>
  <c r="F17" i="8"/>
  <c r="G17" i="8"/>
  <c r="H17" i="8"/>
  <c r="I17" i="8"/>
  <c r="J17" i="8"/>
  <c r="C15" i="8"/>
  <c r="D15" i="8"/>
  <c r="F15" i="8"/>
  <c r="G15" i="8"/>
  <c r="H15" i="8"/>
  <c r="I15" i="8"/>
  <c r="J15" i="8"/>
  <c r="C14" i="8"/>
  <c r="D14" i="8"/>
  <c r="F14" i="8"/>
  <c r="G14" i="8"/>
  <c r="H14" i="8"/>
  <c r="I14" i="8"/>
  <c r="J14" i="8"/>
  <c r="C20" i="8"/>
  <c r="D20" i="8"/>
  <c r="F20" i="8"/>
  <c r="G20" i="8"/>
  <c r="H20" i="8"/>
  <c r="I20" i="8"/>
  <c r="J20" i="8"/>
  <c r="C19" i="8"/>
  <c r="D19" i="8"/>
  <c r="F19" i="8"/>
  <c r="G19" i="8"/>
  <c r="H19" i="8"/>
  <c r="I19" i="8"/>
  <c r="J19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5" i="8" l="1"/>
  <c r="B15" i="8" s="1"/>
  <c r="K17" i="8"/>
  <c r="K10" i="8"/>
  <c r="K16" i="8"/>
  <c r="E9" i="8"/>
  <c r="B9" i="8" s="1"/>
  <c r="K5" i="8"/>
  <c r="E4" i="8"/>
  <c r="B4" i="8" s="1"/>
  <c r="K7" i="8"/>
  <c r="K20" i="8"/>
  <c r="K14" i="8"/>
  <c r="E11" i="8"/>
  <c r="B11" i="8" s="1"/>
  <c r="K8" i="8"/>
  <c r="E14" i="8"/>
  <c r="B14" i="8" s="1"/>
  <c r="K15" i="8"/>
  <c r="K18" i="8"/>
  <c r="E20" i="8"/>
  <c r="B20" i="8" s="1"/>
  <c r="E16" i="8"/>
  <c r="B16" i="8" s="1"/>
  <c r="E19" i="8"/>
  <c r="B19" i="8" s="1"/>
  <c r="E13" i="8"/>
  <c r="B13" i="8" s="1"/>
  <c r="E7" i="8"/>
  <c r="B7" i="8" s="1"/>
  <c r="K19" i="8"/>
  <c r="E17" i="8"/>
  <c r="B17" i="8" s="1"/>
  <c r="E18" i="8"/>
  <c r="B18" i="8" s="1"/>
  <c r="K13" i="8"/>
  <c r="K4" i="8"/>
  <c r="K9" i="8"/>
  <c r="E5" i="8"/>
  <c r="B5" i="8" s="1"/>
  <c r="K11" i="8"/>
  <c r="E6" i="8"/>
  <c r="B6" i="8" s="1"/>
  <c r="E10" i="8"/>
  <c r="B10" i="8" s="1"/>
  <c r="E8" i="8"/>
  <c r="B8" i="8" s="1"/>
  <c r="K6" i="8"/>
</calcChain>
</file>

<file path=xl/sharedStrings.xml><?xml version="1.0" encoding="utf-8"?>
<sst xmlns="http://schemas.openxmlformats.org/spreadsheetml/2006/main" count="268" uniqueCount="122">
  <si>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</si>
  <si>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</si>
  <si>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</si>
  <si>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</si>
  <si>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</si>
  <si>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</si>
  <si>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</si>
  <si>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</si>
  <si>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</si>
  <si>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</si>
  <si>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</si>
  <si>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</si>
  <si>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</si>
  <si>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</si>
  <si>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</si>
  <si>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</si>
  <si>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</si>
  <si>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</si>
  <si>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</si>
  <si>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</si>
  <si>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</si>
  <si>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</si>
  <si>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</si>
  <si>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</si>
  <si>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</si>
  <si>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</si>
  <si>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</si>
  <si>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</si>
  <si>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</si>
  <si>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</si>
  <si>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</si>
  <si>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</si>
  <si>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</si>
  <si>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</si>
  <si>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</si>
  <si>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</si>
  <si>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</si>
  <si>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</si>
  <si>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</si>
  <si>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</si>
  <si>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</si>
  <si>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</si>
  <si>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</si>
  <si>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</si>
  <si>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</si>
  <si>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</si>
  <si>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</si>
  <si>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</si>
  <si>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</si>
  <si>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</si>
  <si>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</si>
  <si>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</si>
  <si>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</si>
  <si>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</si>
  <si>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</si>
  <si>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</si>
  <si>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</si>
  <si>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</si>
  <si>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</si>
  <si>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</si>
  <si>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</si>
  <si>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</si>
  <si>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</si>
  <si>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</si>
  <si>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</si>
  <si>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</si>
  <si>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</si>
  <si>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</si>
  <si>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</si>
  <si>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</si>
  <si>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</si>
  <si>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</si>
  <si>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</si>
  <si>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</si>
  <si>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</si>
  <si>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</si>
  <si>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7 / 3</t>
  </si>
  <si>
    <t>7 /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</si>
  <si>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</si>
  <si>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</si>
  <si>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</si>
  <si>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</si>
  <si>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</si>
  <si>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</si>
  <si>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</si>
  <si>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</si>
  <si>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</si>
  <si>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</si>
  <si>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</si>
  <si>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</si>
  <si>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</si>
  <si>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8 / 1</t>
  </si>
  <si>
    <t>8 / 2</t>
  </si>
  <si>
    <t>8 / 3</t>
  </si>
  <si>
    <t>8 / 4</t>
  </si>
  <si>
    <t>8 / 5</t>
  </si>
  <si>
    <t>8 / 6</t>
  </si>
  <si>
    <t>9 / 1</t>
  </si>
  <si>
    <t>9 / 2</t>
  </si>
  <si>
    <t>9 / 3</t>
  </si>
  <si>
    <t>9 / 4</t>
  </si>
  <si>
    <t>9 / 5</t>
  </si>
  <si>
    <t>9 / 6</t>
  </si>
  <si>
    <t>10 / 1</t>
  </si>
  <si>
    <t>10 / 4</t>
  </si>
  <si>
    <t>SPO</t>
  </si>
  <si>
    <t>PAR</t>
  </si>
  <si>
    <t>AMA</t>
  </si>
  <si>
    <t>BOT</t>
  </si>
  <si>
    <t>FLA</t>
  </si>
  <si>
    <t>JUV</t>
  </si>
  <si>
    <t>FLU</t>
  </si>
  <si>
    <t>ROM</t>
  </si>
  <si>
    <t>CRU</t>
  </si>
  <si>
    <t>VAS</t>
  </si>
  <si>
    <t>RAY</t>
  </si>
  <si>
    <t>ARCB - Maio 2024</t>
  </si>
  <si>
    <t>AME</t>
  </si>
  <si>
    <t>BAY</t>
  </si>
  <si>
    <t>BOA</t>
  </si>
  <si>
    <t>IMI</t>
  </si>
  <si>
    <t>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</si>
</sst>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/>
    <xf numFmtId="0" fontId="5" fillId="0" borderId="3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8" fillId="5" borderId="5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" fontId="22" fillId="5" borderId="0" xfId="0" applyNumberFormat="1" applyFont="1" applyFill="1" applyAlignment="1">
      <alignment horizontal="center" vertical="center"/>
    </xf>
    <xf numFmtId="0" fontId="22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zoomScale="80" zoomScaleNormal="80" workbookViewId="0">
      <selection activeCell="L63" sqref="L63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23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17" ht="27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7" ht="16.5" customHeight="1" thickTop="1" x14ac:dyDescent="0.2">
      <c r="A3" s="132" t="s">
        <v>15</v>
      </c>
      <c r="B3" s="134" t="s">
        <v>1</v>
      </c>
      <c r="C3" s="134"/>
      <c r="D3" s="134"/>
      <c r="E3" s="134"/>
      <c r="F3" s="134"/>
      <c r="G3" s="9"/>
      <c r="I3" s="136">
        <v>45423</v>
      </c>
      <c r="J3" s="137"/>
      <c r="K3" s="137"/>
      <c r="L3" s="137"/>
      <c r="M3" s="138"/>
      <c r="N3" s="24"/>
    </row>
    <row r="4" spans="1:17" ht="15" customHeight="1" thickBot="1" x14ac:dyDescent="0.25">
      <c r="A4" s="133"/>
      <c r="B4" s="135"/>
      <c r="C4" s="135"/>
      <c r="D4" s="135"/>
      <c r="E4" s="135"/>
      <c r="F4" s="135"/>
      <c r="G4" s="9"/>
      <c r="I4" s="139"/>
      <c r="J4" s="140"/>
      <c r="K4" s="140"/>
      <c r="L4" s="140"/>
      <c r="M4" s="141"/>
      <c r="N4" s="24"/>
      <c r="Q4" t="s">
        <v>78</v>
      </c>
    </row>
    <row r="5" spans="1:17" ht="16.5" thickBot="1" x14ac:dyDescent="0.25"/>
    <row r="6" spans="1:17" ht="16.5" thickBot="1" x14ac:dyDescent="0.25">
      <c r="C6" s="129" t="s">
        <v>16</v>
      </c>
      <c r="D6" s="130"/>
      <c r="E6" s="131"/>
      <c r="G6" s="3" t="s">
        <v>18</v>
      </c>
      <c r="J6" s="129" t="s">
        <v>17</v>
      </c>
      <c r="K6" s="130"/>
      <c r="L6" s="131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BAY</v>
      </c>
      <c r="C8" s="31">
        <v>6</v>
      </c>
      <c r="D8" s="32" t="s">
        <v>0</v>
      </c>
      <c r="E8" s="31">
        <v>2</v>
      </c>
      <c r="F8" s="33" t="str">
        <f>Times!A7</f>
        <v>FLA</v>
      </c>
      <c r="G8" s="18" t="s">
        <v>27</v>
      </c>
      <c r="H8" s="34"/>
      <c r="I8" s="35" t="str">
        <f>Times!A9</f>
        <v>ROM</v>
      </c>
      <c r="J8" s="31">
        <v>2</v>
      </c>
      <c r="K8" s="32" t="s">
        <v>0</v>
      </c>
      <c r="L8" s="31">
        <v>1</v>
      </c>
      <c r="M8" s="36" t="str">
        <f>Times!A15</f>
        <v>BOT</v>
      </c>
      <c r="N8" s="19" t="s">
        <v>31</v>
      </c>
      <c r="Q8" s="98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BOA</v>
      </c>
      <c r="C10" s="31">
        <v>2</v>
      </c>
      <c r="D10" s="32" t="s">
        <v>0</v>
      </c>
      <c r="E10" s="31">
        <v>3</v>
      </c>
      <c r="F10" s="33" t="str">
        <f>Times!A3</f>
        <v>VAS</v>
      </c>
      <c r="G10" s="19" t="s">
        <v>28</v>
      </c>
      <c r="H10" s="34"/>
      <c r="I10" s="35" t="str">
        <f>Times!A10</f>
        <v>PAR</v>
      </c>
      <c r="J10" s="31">
        <v>3</v>
      </c>
      <c r="K10" s="32" t="s">
        <v>0</v>
      </c>
      <c r="L10" s="31">
        <v>1</v>
      </c>
      <c r="M10" s="36" t="str">
        <f>Times!A11</f>
        <v>JUV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SPO</v>
      </c>
      <c r="C12" s="31">
        <v>0</v>
      </c>
      <c r="D12" s="32" t="s">
        <v>0</v>
      </c>
      <c r="E12" s="31">
        <v>1</v>
      </c>
      <c r="F12" s="33" t="str">
        <f>Times!A5</f>
        <v>RAY</v>
      </c>
      <c r="G12" s="19" t="s">
        <v>29</v>
      </c>
      <c r="H12" s="34"/>
      <c r="I12" s="35" t="str">
        <f>Times!A12</f>
        <v>IMI</v>
      </c>
      <c r="J12" s="31">
        <v>1</v>
      </c>
      <c r="K12" s="32" t="s">
        <v>0</v>
      </c>
      <c r="L12" s="31">
        <v>1</v>
      </c>
      <c r="M12" s="36" t="str">
        <f>Times!A13</f>
        <v>FLU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35" t="str">
        <f>Times!A6</f>
        <v>AMA</v>
      </c>
      <c r="C14" s="31">
        <v>0</v>
      </c>
      <c r="D14" s="32" t="s">
        <v>0</v>
      </c>
      <c r="E14" s="31">
        <v>0</v>
      </c>
      <c r="F14" s="36" t="str">
        <f>Times!A8</f>
        <v>CRU</v>
      </c>
      <c r="G14" s="20" t="s">
        <v>33</v>
      </c>
      <c r="H14" s="34"/>
      <c r="I14" s="35" t="str">
        <f>Times!A14</f>
        <v>AME</v>
      </c>
      <c r="J14" s="31">
        <v>1</v>
      </c>
      <c r="K14" s="32" t="s">
        <v>0</v>
      </c>
      <c r="L14" s="31">
        <v>4</v>
      </c>
      <c r="M14" s="36" t="str">
        <f>Times!A16</f>
        <v>ESP</v>
      </c>
      <c r="N14" s="20" t="s">
        <v>38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7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BAY</v>
      </c>
      <c r="C16" s="31">
        <v>3</v>
      </c>
      <c r="D16" s="32" t="s">
        <v>0</v>
      </c>
      <c r="E16" s="31">
        <v>6</v>
      </c>
      <c r="F16" s="33" t="str">
        <f>Times!A2</f>
        <v>BOA</v>
      </c>
      <c r="G16" s="20" t="s">
        <v>34</v>
      </c>
      <c r="H16" s="34"/>
      <c r="I16" s="35" t="str">
        <f>Times!A9</f>
        <v>ROM</v>
      </c>
      <c r="J16" s="31">
        <v>0</v>
      </c>
      <c r="K16" s="32" t="s">
        <v>0</v>
      </c>
      <c r="L16" s="31">
        <v>3</v>
      </c>
      <c r="M16" s="36" t="str">
        <f>Times!A10</f>
        <v>PAR</v>
      </c>
      <c r="N16" s="20" t="s">
        <v>35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VAS</v>
      </c>
      <c r="C18" s="31">
        <v>1</v>
      </c>
      <c r="D18" s="32" t="s">
        <v>0</v>
      </c>
      <c r="E18" s="31">
        <v>0</v>
      </c>
      <c r="F18" s="33" t="str">
        <f>Times!A4</f>
        <v>SPO</v>
      </c>
      <c r="G18" s="20" t="s">
        <v>36</v>
      </c>
      <c r="H18" s="34"/>
      <c r="I18" s="35" t="str">
        <f>Times!A11</f>
        <v>JUV</v>
      </c>
      <c r="J18" s="31">
        <v>4</v>
      </c>
      <c r="K18" s="32" t="s">
        <v>0</v>
      </c>
      <c r="L18" s="31">
        <v>3</v>
      </c>
      <c r="M18" s="36" t="str">
        <f>Times!A12</f>
        <v>IMI</v>
      </c>
      <c r="N18" s="20" t="s">
        <v>37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RAY</v>
      </c>
      <c r="C20" s="31">
        <v>1</v>
      </c>
      <c r="D20" s="32" t="s">
        <v>0</v>
      </c>
      <c r="E20" s="31">
        <v>3</v>
      </c>
      <c r="F20" s="33" t="str">
        <f>Times!A6</f>
        <v>AMA</v>
      </c>
      <c r="G20" s="21" t="s">
        <v>39</v>
      </c>
      <c r="H20" s="34"/>
      <c r="I20" s="35" t="str">
        <f>Times!A13</f>
        <v>FLU</v>
      </c>
      <c r="J20" s="31">
        <v>2</v>
      </c>
      <c r="K20" s="32" t="s">
        <v>0</v>
      </c>
      <c r="L20" s="31">
        <v>0</v>
      </c>
      <c r="M20" s="36" t="str">
        <f>Times!A14</f>
        <v>AME</v>
      </c>
      <c r="N20" s="21" t="s">
        <v>43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35" t="str">
        <f>Times!A7</f>
        <v>FLA</v>
      </c>
      <c r="C22" s="31">
        <v>1</v>
      </c>
      <c r="D22" s="32" t="s">
        <v>0</v>
      </c>
      <c r="E22" s="31">
        <v>1</v>
      </c>
      <c r="F22" s="36" t="str">
        <f>Times!A8</f>
        <v>CRU</v>
      </c>
      <c r="G22" s="21" t="s">
        <v>40</v>
      </c>
      <c r="H22" s="34"/>
      <c r="I22" s="35" t="str">
        <f>Times!A15</f>
        <v>BOT</v>
      </c>
      <c r="J22" s="31">
        <v>0</v>
      </c>
      <c r="K22" s="32" t="s">
        <v>0</v>
      </c>
      <c r="L22" s="31">
        <v>0</v>
      </c>
      <c r="M22" s="36" t="str">
        <f>Times!A16</f>
        <v>ESP</v>
      </c>
      <c r="N22" s="21" t="s">
        <v>44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BAY</v>
      </c>
      <c r="C24" s="31">
        <v>2</v>
      </c>
      <c r="D24" s="32" t="s">
        <v>0</v>
      </c>
      <c r="E24" s="31">
        <v>4</v>
      </c>
      <c r="F24" s="33" t="str">
        <f>Times!A3</f>
        <v>VAS</v>
      </c>
      <c r="G24" s="21" t="s">
        <v>41</v>
      </c>
      <c r="H24" s="34"/>
      <c r="I24" s="35" t="str">
        <f>Times!A9</f>
        <v>ROM</v>
      </c>
      <c r="J24" s="31">
        <v>2</v>
      </c>
      <c r="K24" s="32" t="s">
        <v>0</v>
      </c>
      <c r="L24" s="31">
        <v>1</v>
      </c>
      <c r="M24" s="36" t="str">
        <f>Times!A11</f>
        <v>JUV</v>
      </c>
      <c r="N24" s="21" t="s">
        <v>42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35" t="str">
        <f>Times!A2</f>
        <v>BOA</v>
      </c>
      <c r="C26" s="31">
        <v>2</v>
      </c>
      <c r="D26" s="32" t="s">
        <v>0</v>
      </c>
      <c r="E26" s="31">
        <v>1</v>
      </c>
      <c r="F26" s="36" t="str">
        <f>Times!A8</f>
        <v>CRU</v>
      </c>
      <c r="G26" s="18" t="s">
        <v>45</v>
      </c>
      <c r="H26" s="34"/>
      <c r="I26" s="35" t="str">
        <f>Times!A10</f>
        <v>PAR</v>
      </c>
      <c r="J26" s="31">
        <v>3</v>
      </c>
      <c r="K26" s="32" t="s">
        <v>0</v>
      </c>
      <c r="L26" s="31">
        <v>2</v>
      </c>
      <c r="M26" s="36" t="str">
        <f>Times!A16</f>
        <v>ESP</v>
      </c>
      <c r="N26" s="18" t="s">
        <v>46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SPO</v>
      </c>
      <c r="C28" s="31">
        <v>3</v>
      </c>
      <c r="D28" s="32" t="s">
        <v>0</v>
      </c>
      <c r="E28" s="31">
        <v>3</v>
      </c>
      <c r="F28" s="33" t="str">
        <f>Times!A6</f>
        <v>AMA</v>
      </c>
      <c r="G28" s="19" t="s">
        <v>47</v>
      </c>
      <c r="H28" s="34"/>
      <c r="I28" s="35" t="str">
        <f>Times!A12</f>
        <v>IMI</v>
      </c>
      <c r="J28" s="31">
        <v>1</v>
      </c>
      <c r="K28" s="32" t="s">
        <v>0</v>
      </c>
      <c r="L28" s="31">
        <v>2</v>
      </c>
      <c r="M28" s="36" t="str">
        <f>Times!A14</f>
        <v>AME</v>
      </c>
      <c r="N28" s="19" t="s">
        <v>48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</row>
    <row r="30" spans="1:14" s="13" customFormat="1" ht="18" customHeight="1" thickBot="1" x14ac:dyDescent="0.25">
      <c r="A30" s="29">
        <v>12</v>
      </c>
      <c r="B30" s="30" t="str">
        <f>Times!A5</f>
        <v>RAY</v>
      </c>
      <c r="C30" s="31">
        <v>2</v>
      </c>
      <c r="D30" s="32" t="s">
        <v>0</v>
      </c>
      <c r="E30" s="31">
        <v>2</v>
      </c>
      <c r="F30" s="33" t="str">
        <f>Times!A7</f>
        <v>FLA</v>
      </c>
      <c r="G30" s="19" t="s">
        <v>49</v>
      </c>
      <c r="H30" s="34"/>
      <c r="I30" s="35" t="str">
        <f>Times!A13</f>
        <v>FLU</v>
      </c>
      <c r="J30" s="31">
        <v>2</v>
      </c>
      <c r="K30" s="32" t="s">
        <v>0</v>
      </c>
      <c r="L30" s="31">
        <v>2</v>
      </c>
      <c r="M30" s="36" t="str">
        <f>Times!A15</f>
        <v>BOT</v>
      </c>
      <c r="N30" s="19" t="s">
        <v>50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BAY</v>
      </c>
      <c r="C32" s="31">
        <v>1</v>
      </c>
      <c r="D32" s="32" t="s">
        <v>0</v>
      </c>
      <c r="E32" s="31">
        <v>4</v>
      </c>
      <c r="F32" s="33" t="str">
        <f>Times!A5</f>
        <v>RAY</v>
      </c>
      <c r="G32" s="20" t="s">
        <v>51</v>
      </c>
      <c r="H32" s="34"/>
      <c r="I32" s="35" t="str">
        <f>Times!A9</f>
        <v>ROM</v>
      </c>
      <c r="J32" s="31">
        <v>2</v>
      </c>
      <c r="K32" s="32" t="s">
        <v>0</v>
      </c>
      <c r="L32" s="31">
        <v>3</v>
      </c>
      <c r="M32" s="36" t="str">
        <f>Times!A13</f>
        <v>FLU</v>
      </c>
      <c r="N32" s="20" t="s">
        <v>52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H33" s="34"/>
      <c r="I33" s="27"/>
      <c r="J33" s="37"/>
      <c r="K33" s="32"/>
      <c r="L33" s="37"/>
      <c r="M33" s="27"/>
    </row>
    <row r="34" spans="1:14" s="13" customFormat="1" ht="18" customHeight="1" thickBot="1" x14ac:dyDescent="0.25">
      <c r="A34" s="29">
        <v>14</v>
      </c>
      <c r="B34" s="30" t="str">
        <f>Times!A4</f>
        <v>SPO</v>
      </c>
      <c r="C34" s="31">
        <v>1</v>
      </c>
      <c r="D34" s="32" t="s">
        <v>0</v>
      </c>
      <c r="E34" s="31">
        <v>0</v>
      </c>
      <c r="F34" s="33" t="str">
        <f>Times!A7</f>
        <v>FLA</v>
      </c>
      <c r="G34" s="20" t="s">
        <v>54</v>
      </c>
      <c r="H34" s="34"/>
      <c r="I34" s="35" t="str">
        <f>Times!A12</f>
        <v>IMI</v>
      </c>
      <c r="J34" s="31">
        <v>2</v>
      </c>
      <c r="K34" s="32" t="s">
        <v>0</v>
      </c>
      <c r="L34" s="31">
        <v>1</v>
      </c>
      <c r="M34" s="36" t="str">
        <f>Times!A15</f>
        <v>BOT</v>
      </c>
      <c r="N34" s="20" t="s">
        <v>56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35" t="str">
        <f>Times!A3</f>
        <v>VAS</v>
      </c>
      <c r="C36" s="31">
        <v>2</v>
      </c>
      <c r="D36" s="32" t="s">
        <v>0</v>
      </c>
      <c r="E36" s="31">
        <v>1</v>
      </c>
      <c r="F36" s="36" t="str">
        <f>Times!A8</f>
        <v>CRU</v>
      </c>
      <c r="G36" s="20" t="s">
        <v>53</v>
      </c>
      <c r="H36" s="34"/>
      <c r="I36" s="35" t="str">
        <f>Times!A11</f>
        <v>JUV</v>
      </c>
      <c r="J36" s="31">
        <v>0</v>
      </c>
      <c r="K36" s="32" t="s">
        <v>0</v>
      </c>
      <c r="L36" s="31">
        <v>0</v>
      </c>
      <c r="M36" s="36" t="str">
        <f>Times!A16</f>
        <v>ESP</v>
      </c>
      <c r="N36" s="20" t="s">
        <v>55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BOA</v>
      </c>
      <c r="C38" s="31">
        <v>3</v>
      </c>
      <c r="D38" s="32" t="s">
        <v>0</v>
      </c>
      <c r="E38" s="31">
        <v>1</v>
      </c>
      <c r="F38" s="33" t="str">
        <f>Times!A6</f>
        <v>AMA</v>
      </c>
      <c r="G38" s="21" t="s">
        <v>57</v>
      </c>
      <c r="H38" s="34"/>
      <c r="I38" s="35" t="str">
        <f>Times!A10</f>
        <v>PAR</v>
      </c>
      <c r="J38" s="31">
        <v>0</v>
      </c>
      <c r="K38" s="32" t="s">
        <v>0</v>
      </c>
      <c r="L38" s="31">
        <v>3</v>
      </c>
      <c r="M38" s="36" t="str">
        <f>Times!A14</f>
        <v>AME</v>
      </c>
      <c r="N38" s="21" t="s">
        <v>61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BAY</v>
      </c>
      <c r="C40" s="31">
        <v>2</v>
      </c>
      <c r="D40" s="32" t="s">
        <v>0</v>
      </c>
      <c r="E40" s="31">
        <v>3</v>
      </c>
      <c r="F40" s="33" t="str">
        <f>Times!A4</f>
        <v>SPO</v>
      </c>
      <c r="G40" s="21" t="s">
        <v>58</v>
      </c>
      <c r="H40" s="34"/>
      <c r="I40" s="35" t="str">
        <f>Times!A9</f>
        <v>ROM</v>
      </c>
      <c r="J40" s="31">
        <v>0</v>
      </c>
      <c r="K40" s="32" t="s">
        <v>0</v>
      </c>
      <c r="L40" s="31">
        <v>5</v>
      </c>
      <c r="M40" s="36" t="str">
        <f>Times!A12</f>
        <v>IMI</v>
      </c>
      <c r="N40" s="21" t="s">
        <v>62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35" t="str">
        <f>Times!A5</f>
        <v>RAY</v>
      </c>
      <c r="C42" s="31">
        <v>0</v>
      </c>
      <c r="D42" s="32" t="s">
        <v>0</v>
      </c>
      <c r="E42" s="31">
        <v>2</v>
      </c>
      <c r="F42" s="36" t="str">
        <f>Times!A8</f>
        <v>CRU</v>
      </c>
      <c r="G42" s="21" t="s">
        <v>59</v>
      </c>
      <c r="H42" s="34"/>
      <c r="I42" s="35" t="str">
        <f>Times!A13</f>
        <v>FLU</v>
      </c>
      <c r="J42" s="31">
        <v>2</v>
      </c>
      <c r="K42" s="32" t="s">
        <v>0</v>
      </c>
      <c r="L42" s="31">
        <v>2</v>
      </c>
      <c r="M42" s="36" t="str">
        <f>Times!A16</f>
        <v>ESP</v>
      </c>
      <c r="N42" s="21" t="s">
        <v>60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VAS</v>
      </c>
      <c r="C44" s="31">
        <v>2</v>
      </c>
      <c r="D44" s="32" t="s">
        <v>0</v>
      </c>
      <c r="E44" s="31">
        <v>2</v>
      </c>
      <c r="F44" s="33" t="str">
        <f>Times!A6</f>
        <v>AMA</v>
      </c>
      <c r="G44" s="18" t="s">
        <v>63</v>
      </c>
      <c r="H44" s="34"/>
      <c r="I44" s="35" t="str">
        <f>Times!A11</f>
        <v>JUV</v>
      </c>
      <c r="J44" s="31">
        <v>1</v>
      </c>
      <c r="K44" s="32" t="s">
        <v>0</v>
      </c>
      <c r="L44" s="31">
        <v>2</v>
      </c>
      <c r="M44" s="36" t="str">
        <f>Times!A14</f>
        <v>AME</v>
      </c>
      <c r="N44" s="18" t="s">
        <v>66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BOA</v>
      </c>
      <c r="C46" s="31">
        <v>6</v>
      </c>
      <c r="D46" s="32" t="s">
        <v>0</v>
      </c>
      <c r="E46" s="31">
        <v>0</v>
      </c>
      <c r="F46" s="33" t="str">
        <f>Times!A7</f>
        <v>FLA</v>
      </c>
      <c r="G46" s="19" t="s">
        <v>77</v>
      </c>
      <c r="H46" s="34"/>
      <c r="I46" s="35" t="str">
        <f>Times!A10</f>
        <v>PAR</v>
      </c>
      <c r="J46" s="31">
        <v>2</v>
      </c>
      <c r="K46" s="32" t="s">
        <v>0</v>
      </c>
      <c r="L46" s="31">
        <v>1</v>
      </c>
      <c r="M46" s="36" t="str">
        <f>Times!A15</f>
        <v>BOT</v>
      </c>
      <c r="N46" s="18" t="s">
        <v>64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35" t="str">
        <f>Times!A1</f>
        <v>BAY</v>
      </c>
      <c r="C48" s="31">
        <v>2</v>
      </c>
      <c r="D48" s="32" t="s">
        <v>0</v>
      </c>
      <c r="E48" s="31">
        <v>0</v>
      </c>
      <c r="F48" s="36" t="str">
        <f>Times!A8</f>
        <v>CRU</v>
      </c>
      <c r="G48" s="19" t="s">
        <v>76</v>
      </c>
      <c r="H48" s="34"/>
      <c r="I48" s="35" t="str">
        <f>Times!A9</f>
        <v>ROM</v>
      </c>
      <c r="J48" s="31">
        <v>1</v>
      </c>
      <c r="K48" s="32" t="s">
        <v>0</v>
      </c>
      <c r="L48" s="31">
        <v>0</v>
      </c>
      <c r="M48" s="36" t="str">
        <f>Times!A16</f>
        <v>ESP</v>
      </c>
      <c r="N48" s="19" t="s">
        <v>65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BOA</v>
      </c>
      <c r="C50" s="31">
        <v>4</v>
      </c>
      <c r="D50" s="32" t="s">
        <v>0</v>
      </c>
      <c r="E50" s="31">
        <v>4</v>
      </c>
      <c r="F50" s="33" t="str">
        <f>Times!A4</f>
        <v>SPO</v>
      </c>
      <c r="G50" s="20" t="s">
        <v>91</v>
      </c>
      <c r="H50" s="34"/>
      <c r="I50" s="35" t="str">
        <f>Times!A10</f>
        <v>PAR</v>
      </c>
      <c r="J50" s="31">
        <v>2</v>
      </c>
      <c r="K50" s="32" t="s">
        <v>0</v>
      </c>
      <c r="L50" s="31">
        <v>2</v>
      </c>
      <c r="M50" s="36" t="str">
        <f>Times!A12</f>
        <v>IMI</v>
      </c>
      <c r="N50" s="20" t="s">
        <v>94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</row>
    <row r="52" spans="1:14" s="13" customFormat="1" ht="18" customHeight="1" thickBot="1" x14ac:dyDescent="0.25">
      <c r="A52" s="29">
        <v>23</v>
      </c>
      <c r="B52" s="30" t="str">
        <f>Times!A3</f>
        <v>VAS</v>
      </c>
      <c r="C52" s="31">
        <v>1</v>
      </c>
      <c r="D52" s="32" t="s">
        <v>0</v>
      </c>
      <c r="E52" s="31">
        <v>2</v>
      </c>
      <c r="F52" s="33" t="str">
        <f>Times!A5</f>
        <v>RAY</v>
      </c>
      <c r="G52" s="20" t="s">
        <v>92</v>
      </c>
      <c r="H52" s="34"/>
      <c r="I52" s="35" t="str">
        <f>Times!A11</f>
        <v>JUV</v>
      </c>
      <c r="J52" s="31">
        <v>0</v>
      </c>
      <c r="K52" s="32" t="s">
        <v>0</v>
      </c>
      <c r="L52" s="31">
        <v>3</v>
      </c>
      <c r="M52" s="36" t="str">
        <f>Times!A13</f>
        <v>FLU</v>
      </c>
      <c r="N52" s="20" t="s">
        <v>95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AMA</v>
      </c>
      <c r="C54" s="31">
        <v>2</v>
      </c>
      <c r="D54" s="32" t="s">
        <v>0</v>
      </c>
      <c r="E54" s="31">
        <v>0</v>
      </c>
      <c r="F54" s="33" t="str">
        <f>Times!A7</f>
        <v>FLA</v>
      </c>
      <c r="G54" s="20" t="s">
        <v>93</v>
      </c>
      <c r="H54" s="34"/>
      <c r="I54" s="35" t="str">
        <f>Times!A14</f>
        <v>AME</v>
      </c>
      <c r="J54" s="31">
        <v>3</v>
      </c>
      <c r="K54" s="32" t="s">
        <v>0</v>
      </c>
      <c r="L54" s="31">
        <v>1</v>
      </c>
      <c r="M54" s="36" t="str">
        <f>Times!A15</f>
        <v>BOT</v>
      </c>
      <c r="N54" s="20" t="s">
        <v>96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BAY</v>
      </c>
      <c r="C56" s="31">
        <v>5</v>
      </c>
      <c r="D56" s="32" t="s">
        <v>0</v>
      </c>
      <c r="E56" s="31">
        <v>2</v>
      </c>
      <c r="F56" s="33" t="str">
        <f>Times!A6</f>
        <v>AMA</v>
      </c>
      <c r="G56" s="21" t="s">
        <v>97</v>
      </c>
      <c r="H56" s="34"/>
      <c r="I56" s="35" t="str">
        <f>Times!A9</f>
        <v>ROM</v>
      </c>
      <c r="J56" s="31">
        <v>0</v>
      </c>
      <c r="K56" s="32" t="s">
        <v>0</v>
      </c>
      <c r="L56" s="31">
        <v>2</v>
      </c>
      <c r="M56" s="36" t="str">
        <f>Times!A14</f>
        <v>AME</v>
      </c>
      <c r="N56" s="21" t="s">
        <v>100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BOA</v>
      </c>
      <c r="C58" s="31">
        <v>3</v>
      </c>
      <c r="D58" s="32" t="s">
        <v>0</v>
      </c>
      <c r="E58" s="31">
        <v>1</v>
      </c>
      <c r="F58" s="33" t="str">
        <f>Times!A5</f>
        <v>RAY</v>
      </c>
      <c r="G58" s="21" t="s">
        <v>98</v>
      </c>
      <c r="H58" s="34"/>
      <c r="I58" s="35" t="str">
        <f>Times!A10</f>
        <v>PAR</v>
      </c>
      <c r="J58" s="31">
        <v>5</v>
      </c>
      <c r="K58" s="32" t="s">
        <v>0</v>
      </c>
      <c r="L58" s="31">
        <v>0</v>
      </c>
      <c r="M58" s="36" t="str">
        <f>Times!A13</f>
        <v>FLU</v>
      </c>
      <c r="N58" s="21" t="s">
        <v>101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VAS</v>
      </c>
      <c r="C60" s="31">
        <v>2</v>
      </c>
      <c r="D60" s="32" t="s">
        <v>0</v>
      </c>
      <c r="E60" s="31">
        <v>3</v>
      </c>
      <c r="F60" s="33" t="str">
        <f>Times!A7</f>
        <v>FLA</v>
      </c>
      <c r="G60" s="21" t="s">
        <v>99</v>
      </c>
      <c r="H60" s="34"/>
      <c r="I60" s="35" t="str">
        <f>Times!A11</f>
        <v>JUV</v>
      </c>
      <c r="J60" s="31">
        <v>3</v>
      </c>
      <c r="K60" s="32" t="s">
        <v>0</v>
      </c>
      <c r="L60" s="31">
        <v>0</v>
      </c>
      <c r="M60" s="36" t="str">
        <f>Times!A15</f>
        <v>BOT</v>
      </c>
      <c r="N60" s="21" t="s">
        <v>102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35" t="str">
        <f>Times!A4</f>
        <v>SPO</v>
      </c>
      <c r="C62" s="31">
        <v>1</v>
      </c>
      <c r="D62" s="32" t="s">
        <v>0</v>
      </c>
      <c r="E62" s="31">
        <v>4</v>
      </c>
      <c r="F62" s="36" t="str">
        <f>Times!A8</f>
        <v>CRU</v>
      </c>
      <c r="G62" s="18" t="s">
        <v>103</v>
      </c>
      <c r="H62" s="34"/>
      <c r="I62" s="35" t="str">
        <f>Times!A12</f>
        <v>IMI</v>
      </c>
      <c r="J62" s="31">
        <v>1</v>
      </c>
      <c r="K62" s="32" t="s">
        <v>0</v>
      </c>
      <c r="L62" s="31">
        <v>1</v>
      </c>
      <c r="M62" s="36" t="str">
        <f>Times!A16</f>
        <v>ESP</v>
      </c>
      <c r="N62" s="18" t="s">
        <v>104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EuxSAdcQX7fBD8PbELMCYj5jZaRTRoh2w9EYiNlp3eQf2xyDkyzFixDJLPoFmdbYjZSouNS8YoWSSAfiVh82yA==" saltValue="uTONaaKnQviZlQYYmOgtnw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O30" sqref="O30"/>
    </sheetView>
  </sheetViews>
  <sheetFormatPr defaultRowHeight="20.25" x14ac:dyDescent="0.2"/>
  <cols>
    <col min="1" max="1" width="6.7109375" style="14" bestFit="1" customWidth="1"/>
    <col min="2" max="2" width="18.28515625" style="14" customWidth="1"/>
    <col min="3" max="3" width="18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53" customWidth="1"/>
    <col min="13" max="16" width="15.5703125" style="48" customWidth="1"/>
    <col min="17" max="16384" width="9.140625" style="14"/>
  </cols>
  <sheetData>
    <row r="1" spans="1:16" ht="12.95" customHeight="1" thickTop="1" thickBot="1" x14ac:dyDescent="0.25">
      <c r="A1" s="142" t="s">
        <v>2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48"/>
      <c r="M1" s="149" t="s">
        <v>6</v>
      </c>
      <c r="N1" s="149"/>
      <c r="O1" s="149"/>
      <c r="P1" s="149"/>
    </row>
    <row r="2" spans="1:16" ht="21.75" customHeight="1" thickTop="1" thickBot="1" x14ac:dyDescent="0.2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7"/>
      <c r="L2" s="48"/>
      <c r="M2" s="149"/>
      <c r="N2" s="149"/>
      <c r="O2" s="149"/>
      <c r="P2" s="149"/>
    </row>
    <row r="3" spans="1:16" ht="21.75" thickTop="1" thickBot="1" x14ac:dyDescent="0.25">
      <c r="A3" s="148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49" t="s">
        <v>67</v>
      </c>
      <c r="M3" s="50" t="s">
        <v>3</v>
      </c>
      <c r="N3" s="50" t="s">
        <v>1</v>
      </c>
      <c r="O3" s="50" t="s">
        <v>79</v>
      </c>
      <c r="P3" s="50" t="s">
        <v>80</v>
      </c>
    </row>
    <row r="4" spans="1:16" ht="24.95" customHeight="1" thickTop="1" thickBot="1" x14ac:dyDescent="0.25">
      <c r="A4" s="148"/>
      <c r="B4" s="104">
        <f t="shared" ref="B4:B11" si="0">IF(D4&gt;0,SUM((E4/(D4*3))),0)</f>
        <v>0.76190476190476186</v>
      </c>
      <c r="C4" s="105" t="str">
        <f>Times!A2</f>
        <v>BOA</v>
      </c>
      <c r="D4" s="106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7</v>
      </c>
      <c r="E4" s="107">
        <f t="shared" ref="E4:E11" si="1">SUM(F4*3)+G4</f>
        <v>16</v>
      </c>
      <c r="F4" s="108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5</v>
      </c>
      <c r="G4" s="108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4" s="108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1</v>
      </c>
      <c r="I4" s="108">
        <f>SUM('Tabela 1ª Fase'!C10+'Tabela 1ª Fase'!E16+'Tabela 1ª Fase'!C26+'Tabela 1ª Fase'!C38+'Tabela 1ª Fase'!C46+'Tabela 1ª Fase'!C50+'Tabela 1ª Fase'!C58)</f>
        <v>26</v>
      </c>
      <c r="J4" s="108">
        <f>SUM('Tabela 1ª Fase'!E10+'Tabela 1ª Fase'!C16+'Tabela 1ª Fase'!E26+'Tabela 1ª Fase'!E38+'Tabela 1ª Fase'!E46+'Tabela 1ª Fase'!E50+'Tabela 1ª Fase'!E58)</f>
        <v>13</v>
      </c>
      <c r="K4" s="109">
        <f t="shared" ref="K4:K11" si="2">SUM(I4-J4)</f>
        <v>13</v>
      </c>
      <c r="L4" s="110" t="s">
        <v>81</v>
      </c>
      <c r="M4" s="111">
        <v>1</v>
      </c>
      <c r="N4" s="112">
        <f>25-M4</f>
        <v>24</v>
      </c>
      <c r="O4" s="112">
        <v>14</v>
      </c>
      <c r="P4" s="112">
        <f>SUM(N4+O4)</f>
        <v>38</v>
      </c>
    </row>
    <row r="5" spans="1:16" ht="24.95" customHeight="1" thickTop="1" thickBot="1" x14ac:dyDescent="0.25">
      <c r="A5" s="148"/>
      <c r="B5" s="104">
        <f t="shared" si="0"/>
        <v>0.61904761904761907</v>
      </c>
      <c r="C5" s="113" t="str">
        <f>Times!A3</f>
        <v>VAS</v>
      </c>
      <c r="D5" s="11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7</v>
      </c>
      <c r="E5" s="107">
        <f t="shared" si="1"/>
        <v>13</v>
      </c>
      <c r="F5" s="108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4</v>
      </c>
      <c r="G5" s="108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5" s="108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2</v>
      </c>
      <c r="I5" s="108">
        <f>SUM('Tabela 1ª Fase'!E10+'Tabela 1ª Fase'!C18+'Tabela 1ª Fase'!E24+'Tabela 1ª Fase'!C36+'Tabela 1ª Fase'!C44+'Tabela 1ª Fase'!C52+'Tabela 1ª Fase'!C60)</f>
        <v>15</v>
      </c>
      <c r="J5" s="108">
        <f>SUM('Tabela 1ª Fase'!C10+'Tabela 1ª Fase'!E18+'Tabela 1ª Fase'!C24+'Tabela 1ª Fase'!E36+'Tabela 1ª Fase'!E44+'Tabela 1ª Fase'!E52+'Tabela 1ª Fase'!E60)</f>
        <v>12</v>
      </c>
      <c r="K5" s="109">
        <f t="shared" si="2"/>
        <v>3</v>
      </c>
      <c r="L5" s="110" t="s">
        <v>81</v>
      </c>
      <c r="M5" s="112">
        <v>4</v>
      </c>
      <c r="N5" s="112">
        <f t="shared" ref="N5:N20" si="3">25-M5</f>
        <v>21</v>
      </c>
      <c r="O5" s="112">
        <v>8</v>
      </c>
      <c r="P5" s="112">
        <f t="shared" ref="P5:P20" si="4">SUM(N5+O5)</f>
        <v>29</v>
      </c>
    </row>
    <row r="6" spans="1:16" ht="24.95" customHeight="1" thickTop="1" thickBot="1" x14ac:dyDescent="0.25">
      <c r="A6" s="148"/>
      <c r="B6" s="104">
        <f t="shared" si="0"/>
        <v>0.47619047619047616</v>
      </c>
      <c r="C6" s="113" t="str">
        <f>Times!A5</f>
        <v>RAY</v>
      </c>
      <c r="D6" s="114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7</v>
      </c>
      <c r="E6" s="107">
        <f t="shared" si="1"/>
        <v>10</v>
      </c>
      <c r="F6" s="108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3</v>
      </c>
      <c r="G6" s="108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6" s="108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6" s="108">
        <f>SUM('Tabela 1ª Fase'!E12+'Tabela 1ª Fase'!C20+'Tabela 1ª Fase'!C30+'Tabela 1ª Fase'!E32+'Tabela 1ª Fase'!C42+'Tabela 1ª Fase'!E52+'Tabela 1ª Fase'!E58)</f>
        <v>11</v>
      </c>
      <c r="J6" s="108">
        <f>SUM('Tabela 1ª Fase'!C12+'Tabela 1ª Fase'!E20+'Tabela 1ª Fase'!E30+'Tabela 1ª Fase'!C32+'Tabela 1ª Fase'!E42+'Tabela 1ª Fase'!C52+'Tabela 1ª Fase'!C58)</f>
        <v>12</v>
      </c>
      <c r="K6" s="109">
        <f t="shared" si="2"/>
        <v>-1</v>
      </c>
      <c r="L6" s="110" t="s">
        <v>81</v>
      </c>
      <c r="M6" s="112">
        <v>6</v>
      </c>
      <c r="N6" s="112">
        <f t="shared" si="3"/>
        <v>19</v>
      </c>
      <c r="O6" s="112">
        <v>7</v>
      </c>
      <c r="P6" s="112">
        <f t="shared" si="4"/>
        <v>26</v>
      </c>
    </row>
    <row r="7" spans="1:16" ht="24.95" customHeight="1" thickTop="1" thickBot="1" x14ac:dyDescent="0.25">
      <c r="A7" s="148"/>
      <c r="B7" s="104">
        <f t="shared" si="0"/>
        <v>0.42857142857142855</v>
      </c>
      <c r="C7" s="113" t="str">
        <f>Times!A1</f>
        <v>BAY</v>
      </c>
      <c r="D7" s="114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7</v>
      </c>
      <c r="E7" s="107">
        <f t="shared" si="1"/>
        <v>9</v>
      </c>
      <c r="F7" s="108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7" s="108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0</v>
      </c>
      <c r="H7" s="108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4</v>
      </c>
      <c r="I7" s="108">
        <f>SUM('Tabela 1ª Fase'!C8+'Tabela 1ª Fase'!C16+'Tabela 1ª Fase'!C24+'Tabela 1ª Fase'!C32+'Tabela 1ª Fase'!C40+'Tabela 1ª Fase'!C48+'Tabela 1ª Fase'!C56)</f>
        <v>21</v>
      </c>
      <c r="J7" s="108">
        <f>SUM('Tabela 1ª Fase'!E8+'Tabela 1ª Fase'!E16+'Tabela 1ª Fase'!E24+'Tabela 1ª Fase'!E32+'Tabela 1ª Fase'!E40+'Tabela 1ª Fase'!E48+'Tabela 1ª Fase'!E56)</f>
        <v>21</v>
      </c>
      <c r="K7" s="109">
        <f t="shared" si="2"/>
        <v>0</v>
      </c>
      <c r="L7" s="110" t="s">
        <v>81</v>
      </c>
      <c r="M7" s="112">
        <v>7</v>
      </c>
      <c r="N7" s="112">
        <f t="shared" si="3"/>
        <v>18</v>
      </c>
      <c r="O7" s="112">
        <v>6</v>
      </c>
      <c r="P7" s="112">
        <f t="shared" si="4"/>
        <v>24</v>
      </c>
    </row>
    <row r="8" spans="1:16" ht="24.95" customHeight="1" thickTop="1" thickBot="1" x14ac:dyDescent="0.25">
      <c r="A8" s="148"/>
      <c r="B8" s="115">
        <f t="shared" si="0"/>
        <v>0.42857142857142855</v>
      </c>
      <c r="C8" s="116" t="str">
        <f>Times!A6</f>
        <v>AMA</v>
      </c>
      <c r="D8" s="117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7</v>
      </c>
      <c r="E8" s="118">
        <f t="shared" si="1"/>
        <v>9</v>
      </c>
      <c r="F8" s="119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8" s="119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3</v>
      </c>
      <c r="H8" s="119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8" s="119">
        <f>SUM('Tabela 1ª Fase'!C14+'Tabela 1ª Fase'!E20+'Tabela 1ª Fase'!E28+'Tabela 1ª Fase'!E38+'Tabela 1ª Fase'!E44+'Tabela 1ª Fase'!C54+'Tabela 1ª Fase'!E56)</f>
        <v>13</v>
      </c>
      <c r="J8" s="119">
        <f>SUM('Tabela 1ª Fase'!E14+'Tabela 1ª Fase'!C20+'Tabela 1ª Fase'!C28+'Tabela 1ª Fase'!C38+'Tabela 1ª Fase'!C44+'Tabela 1ª Fase'!E54+'Tabela 1ª Fase'!C56)</f>
        <v>14</v>
      </c>
      <c r="K8" s="120">
        <f t="shared" si="2"/>
        <v>-1</v>
      </c>
      <c r="L8" s="121" t="s">
        <v>82</v>
      </c>
      <c r="M8" s="122">
        <v>10</v>
      </c>
      <c r="N8" s="122">
        <f t="shared" si="3"/>
        <v>15</v>
      </c>
      <c r="O8" s="122">
        <v>3</v>
      </c>
      <c r="P8" s="122">
        <f t="shared" si="4"/>
        <v>18</v>
      </c>
    </row>
    <row r="9" spans="1:16" ht="24.95" customHeight="1" thickTop="1" thickBot="1" x14ac:dyDescent="0.25">
      <c r="A9" s="148"/>
      <c r="B9" s="115">
        <f t="shared" si="0"/>
        <v>0.38095238095238093</v>
      </c>
      <c r="C9" s="116" t="str">
        <f>Times!A8</f>
        <v>CRU</v>
      </c>
      <c r="D9" s="117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7</v>
      </c>
      <c r="E9" s="118">
        <f t="shared" si="1"/>
        <v>8</v>
      </c>
      <c r="F9" s="119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2</v>
      </c>
      <c r="G9" s="119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2</v>
      </c>
      <c r="H9" s="119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3</v>
      </c>
      <c r="I9" s="119">
        <f>SUM('Tabela 1ª Fase'!E14+'Tabela 1ª Fase'!E22+'Tabela 1ª Fase'!E26+'Tabela 1ª Fase'!E36+'Tabela 1ª Fase'!E42+'Tabela 1ª Fase'!E48+'Tabela 1ª Fase'!E62)</f>
        <v>9</v>
      </c>
      <c r="J9" s="119">
        <f>SUM('Tabela 1ª Fase'!C14+'Tabela 1ª Fase'!C22+'Tabela 1ª Fase'!C26+'Tabela 1ª Fase'!C36+'Tabela 1ª Fase'!C42+'Tabela 1ª Fase'!C48+'Tabela 1ª Fase'!C62)</f>
        <v>8</v>
      </c>
      <c r="K9" s="120">
        <f t="shared" si="2"/>
        <v>1</v>
      </c>
      <c r="L9" s="121" t="s">
        <v>82</v>
      </c>
      <c r="M9" s="122">
        <v>11</v>
      </c>
      <c r="N9" s="122">
        <f t="shared" si="3"/>
        <v>14</v>
      </c>
      <c r="O9" s="122">
        <v>2</v>
      </c>
      <c r="P9" s="122">
        <f t="shared" si="4"/>
        <v>16</v>
      </c>
    </row>
    <row r="10" spans="1:16" ht="24.95" customHeight="1" thickTop="1" thickBot="1" x14ac:dyDescent="0.25">
      <c r="A10" s="148"/>
      <c r="B10" s="115">
        <f t="shared" si="0"/>
        <v>0.38095238095238093</v>
      </c>
      <c r="C10" s="116" t="str">
        <f>Times!A4</f>
        <v>SPO</v>
      </c>
      <c r="D10" s="117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7</v>
      </c>
      <c r="E10" s="118">
        <f t="shared" si="1"/>
        <v>8</v>
      </c>
      <c r="F10" s="119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2</v>
      </c>
      <c r="G10" s="119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2</v>
      </c>
      <c r="H10" s="119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3</v>
      </c>
      <c r="I10" s="119">
        <f>SUM('Tabela 1ª Fase'!C12+'Tabela 1ª Fase'!E18+'Tabela 1ª Fase'!C28+'Tabela 1ª Fase'!C34+'Tabela 1ª Fase'!E40+'Tabela 1ª Fase'!E50+'Tabela 1ª Fase'!C62)</f>
        <v>12</v>
      </c>
      <c r="J10" s="119">
        <f>SUM('Tabela 1ª Fase'!E12+'Tabela 1ª Fase'!C18+'Tabela 1ª Fase'!E28+'Tabela 1ª Fase'!E34+'Tabela 1ª Fase'!C40+'Tabela 1ª Fase'!C50+'Tabela 1ª Fase'!E62)</f>
        <v>15</v>
      </c>
      <c r="K10" s="120">
        <f t="shared" si="2"/>
        <v>-3</v>
      </c>
      <c r="L10" s="121" t="s">
        <v>82</v>
      </c>
      <c r="M10" s="122">
        <v>12</v>
      </c>
      <c r="N10" s="122">
        <f t="shared" si="3"/>
        <v>13</v>
      </c>
      <c r="O10" s="122">
        <v>1</v>
      </c>
      <c r="P10" s="122">
        <f t="shared" si="4"/>
        <v>14</v>
      </c>
    </row>
    <row r="11" spans="1:16" ht="24.95" customHeight="1" thickTop="1" thickBot="1" x14ac:dyDescent="0.25">
      <c r="A11" s="148"/>
      <c r="B11" s="115">
        <f t="shared" si="0"/>
        <v>0.23809523809523808</v>
      </c>
      <c r="C11" s="116" t="str">
        <f>Times!A7</f>
        <v>FLA</v>
      </c>
      <c r="D11" s="117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7</v>
      </c>
      <c r="E11" s="118">
        <f t="shared" si="1"/>
        <v>5</v>
      </c>
      <c r="F11" s="119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1</v>
      </c>
      <c r="G11" s="119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11" s="119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4</v>
      </c>
      <c r="I11" s="119">
        <f>SUM('Tabela 1ª Fase'!E8+'Tabela 1ª Fase'!C22+'Tabela 1ª Fase'!E30+'Tabela 1ª Fase'!E34+'Tabela 1ª Fase'!E46+'Tabela 1ª Fase'!E54+'Tabela 1ª Fase'!E60)</f>
        <v>8</v>
      </c>
      <c r="J11" s="119">
        <f>SUM('Tabela 1ª Fase'!C8+'Tabela 1ª Fase'!E22+'Tabela 1ª Fase'!C30+'Tabela 1ª Fase'!C34+'Tabela 1ª Fase'!C46+'Tabela 1ª Fase'!C54+'Tabela 1ª Fase'!C60)</f>
        <v>20</v>
      </c>
      <c r="K11" s="120">
        <f t="shared" si="2"/>
        <v>-12</v>
      </c>
      <c r="L11" s="121" t="s">
        <v>82</v>
      </c>
      <c r="M11" s="122">
        <v>15</v>
      </c>
      <c r="N11" s="122">
        <f t="shared" si="3"/>
        <v>10</v>
      </c>
      <c r="O11" s="122"/>
      <c r="P11" s="122">
        <f t="shared" si="4"/>
        <v>10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51"/>
      <c r="M12" s="52"/>
      <c r="N12" s="52"/>
      <c r="O12" s="52"/>
      <c r="P12" s="52"/>
    </row>
    <row r="13" spans="1:16" ht="24.75" customHeight="1" thickTop="1" thickBot="1" x14ac:dyDescent="0.25">
      <c r="A13" s="148" t="s">
        <v>14</v>
      </c>
      <c r="B13" s="104">
        <f t="shared" ref="B13:B20" si="5">IF(D13&gt;0,SUM((E13/(D13*3))),0)</f>
        <v>0.76190476190476186</v>
      </c>
      <c r="C13" s="113" t="str">
        <f>Times!A10</f>
        <v>PAR</v>
      </c>
      <c r="D13" s="11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7</v>
      </c>
      <c r="E13" s="107">
        <f t="shared" ref="E13:E20" si="6">SUM(F13*3)+G13</f>
        <v>16</v>
      </c>
      <c r="F13" s="108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5</v>
      </c>
      <c r="G13" s="108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3" s="108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1</v>
      </c>
      <c r="I13" s="108">
        <f>SUM('Tabela 1ª Fase'!J10+'Tabela 1ª Fase'!L16+'Tabela 1ª Fase'!J26+'Tabela 1ª Fase'!J38+'Tabela 1ª Fase'!J46+'Tabela 1ª Fase'!J50+'Tabela 1ª Fase'!J58)</f>
        <v>18</v>
      </c>
      <c r="J13" s="108">
        <f>SUM('Tabela 1ª Fase'!L10+'Tabela 1ª Fase'!J16+'Tabela 1ª Fase'!L26+'Tabela 1ª Fase'!L38+'Tabela 1ª Fase'!L46+'Tabela 1ª Fase'!L50+'Tabela 1ª Fase'!L58)</f>
        <v>9</v>
      </c>
      <c r="K13" s="109">
        <f t="shared" ref="K13:K20" si="7">SUM(I13-J13)</f>
        <v>9</v>
      </c>
      <c r="L13" s="110" t="s">
        <v>81</v>
      </c>
      <c r="M13" s="112">
        <v>2</v>
      </c>
      <c r="N13" s="112">
        <f t="shared" si="3"/>
        <v>23</v>
      </c>
      <c r="O13" s="112">
        <v>10</v>
      </c>
      <c r="P13" s="112">
        <f t="shared" si="4"/>
        <v>33</v>
      </c>
    </row>
    <row r="14" spans="1:16" ht="24.95" customHeight="1" thickTop="1" thickBot="1" x14ac:dyDescent="0.25">
      <c r="A14" s="148"/>
      <c r="B14" s="104">
        <f t="shared" si="5"/>
        <v>0.7142857142857143</v>
      </c>
      <c r="C14" s="113" t="str">
        <f>Times!A14</f>
        <v>AME</v>
      </c>
      <c r="D14" s="11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7</v>
      </c>
      <c r="E14" s="107">
        <f t="shared" si="6"/>
        <v>15</v>
      </c>
      <c r="F14" s="108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5</v>
      </c>
      <c r="G14" s="108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0</v>
      </c>
      <c r="H14" s="108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2</v>
      </c>
      <c r="I14" s="108">
        <f>SUM('Tabela 1ª Fase'!J14+'Tabela 1ª Fase'!L20+'Tabela 1ª Fase'!L28+'Tabela 1ª Fase'!L38+'Tabela 1ª Fase'!L44+'Tabela 1ª Fase'!J54+'Tabela 1ª Fase'!L56)</f>
        <v>13</v>
      </c>
      <c r="J14" s="108">
        <f>SUM('Tabela 1ª Fase'!L14+'Tabela 1ª Fase'!J20+'Tabela 1ª Fase'!J28+'Tabela 1ª Fase'!J38+'Tabela 1ª Fase'!J44+'Tabela 1ª Fase'!L54+'Tabela 1ª Fase'!J56)</f>
        <v>9</v>
      </c>
      <c r="K14" s="109">
        <f t="shared" si="7"/>
        <v>4</v>
      </c>
      <c r="L14" s="110" t="s">
        <v>81</v>
      </c>
      <c r="M14" s="112">
        <v>3</v>
      </c>
      <c r="N14" s="112">
        <f t="shared" si="3"/>
        <v>22</v>
      </c>
      <c r="O14" s="112">
        <v>12</v>
      </c>
      <c r="P14" s="112">
        <f t="shared" si="4"/>
        <v>34</v>
      </c>
    </row>
    <row r="15" spans="1:16" ht="24.95" customHeight="1" thickTop="1" thickBot="1" x14ac:dyDescent="0.25">
      <c r="A15" s="148"/>
      <c r="B15" s="104">
        <f t="shared" si="5"/>
        <v>0.5714285714285714</v>
      </c>
      <c r="C15" s="113" t="str">
        <f>Times!A13</f>
        <v>FLU</v>
      </c>
      <c r="D15" s="11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7</v>
      </c>
      <c r="E15" s="107">
        <f t="shared" si="6"/>
        <v>12</v>
      </c>
      <c r="F15" s="108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3</v>
      </c>
      <c r="G15" s="108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3</v>
      </c>
      <c r="H15" s="108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1</v>
      </c>
      <c r="I15" s="108">
        <f>SUM('Tabela 1ª Fase'!L12+'Tabela 1ª Fase'!J20+'Tabela 1ª Fase'!J30+'Tabela 1ª Fase'!L32+'Tabela 1ª Fase'!J42+'Tabela 1ª Fase'!L52+'Tabela 1ª Fase'!L58)</f>
        <v>13</v>
      </c>
      <c r="J15" s="108">
        <f>SUM('Tabela 1ª Fase'!J12+'Tabela 1ª Fase'!L20+'Tabela 1ª Fase'!L30+'Tabela 1ª Fase'!J32+'Tabela 1ª Fase'!L42+'Tabela 1ª Fase'!J52+'Tabela 1ª Fase'!J58)</f>
        <v>12</v>
      </c>
      <c r="K15" s="109">
        <f t="shared" si="7"/>
        <v>1</v>
      </c>
      <c r="L15" s="110" t="s">
        <v>81</v>
      </c>
      <c r="M15" s="112">
        <v>5</v>
      </c>
      <c r="N15" s="112">
        <f t="shared" si="3"/>
        <v>20</v>
      </c>
      <c r="O15" s="112">
        <v>9</v>
      </c>
      <c r="P15" s="112">
        <f t="shared" si="4"/>
        <v>29</v>
      </c>
    </row>
    <row r="16" spans="1:16" ht="24.95" customHeight="1" thickTop="1" thickBot="1" x14ac:dyDescent="0.25">
      <c r="A16" s="148"/>
      <c r="B16" s="104">
        <f t="shared" si="5"/>
        <v>0.42857142857142855</v>
      </c>
      <c r="C16" s="113" t="str">
        <f>Times!A9</f>
        <v>ROM</v>
      </c>
      <c r="D16" s="11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7</v>
      </c>
      <c r="E16" s="107">
        <f t="shared" si="6"/>
        <v>9</v>
      </c>
      <c r="F16" s="108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6" s="108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0</v>
      </c>
      <c r="H16" s="108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4</v>
      </c>
      <c r="I16" s="108">
        <f>SUM('Tabela 1ª Fase'!J8+'Tabela 1ª Fase'!J16+'Tabela 1ª Fase'!J24+'Tabela 1ª Fase'!J32+'Tabela 1ª Fase'!J40+'Tabela 1ª Fase'!J48+'Tabela 1ª Fase'!J56)</f>
        <v>7</v>
      </c>
      <c r="J16" s="108">
        <f>SUM('Tabela 1ª Fase'!L8+'Tabela 1ª Fase'!L16+'Tabela 1ª Fase'!L24+'Tabela 1ª Fase'!L32+'Tabela 1ª Fase'!L40+'Tabela 1ª Fase'!L48+'Tabela 1ª Fase'!L56)</f>
        <v>15</v>
      </c>
      <c r="K16" s="109">
        <f t="shared" si="7"/>
        <v>-8</v>
      </c>
      <c r="L16" s="110" t="s">
        <v>81</v>
      </c>
      <c r="M16" s="112">
        <v>8</v>
      </c>
      <c r="N16" s="112">
        <f t="shared" si="3"/>
        <v>17</v>
      </c>
      <c r="O16" s="112">
        <v>5</v>
      </c>
      <c r="P16" s="112">
        <f t="shared" si="4"/>
        <v>22</v>
      </c>
    </row>
    <row r="17" spans="1:16" ht="24.95" customHeight="1" thickTop="1" thickBot="1" x14ac:dyDescent="0.25">
      <c r="A17" s="148"/>
      <c r="B17" s="115">
        <f t="shared" si="5"/>
        <v>0.42857142857142855</v>
      </c>
      <c r="C17" s="116" t="str">
        <f>Times!A12</f>
        <v>IMI</v>
      </c>
      <c r="D17" s="117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7</v>
      </c>
      <c r="E17" s="118">
        <f t="shared" si="6"/>
        <v>9</v>
      </c>
      <c r="F17" s="119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2</v>
      </c>
      <c r="G17" s="119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3</v>
      </c>
      <c r="H17" s="119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7" s="119">
        <f>SUM('Tabela 1ª Fase'!J12+'Tabela 1ª Fase'!L18+'Tabela 1ª Fase'!J28+'Tabela 1ª Fase'!J34+'Tabela 1ª Fase'!L40+'Tabela 1ª Fase'!L50+'Tabela 1ª Fase'!J62)</f>
        <v>15</v>
      </c>
      <c r="J17" s="119">
        <f>SUM('Tabela 1ª Fase'!L12+'Tabela 1ª Fase'!J18+'Tabela 1ª Fase'!L28+'Tabela 1ª Fase'!L34+'Tabela 1ª Fase'!J40+'Tabela 1ª Fase'!J50+'Tabela 1ª Fase'!L62)</f>
        <v>11</v>
      </c>
      <c r="K17" s="120">
        <f t="shared" si="7"/>
        <v>4</v>
      </c>
      <c r="L17" s="121" t="s">
        <v>82</v>
      </c>
      <c r="M17" s="122">
        <v>9</v>
      </c>
      <c r="N17" s="122">
        <f t="shared" si="3"/>
        <v>16</v>
      </c>
      <c r="O17" s="122">
        <v>4</v>
      </c>
      <c r="P17" s="122">
        <f t="shared" si="4"/>
        <v>20</v>
      </c>
    </row>
    <row r="18" spans="1:16" ht="24.95" customHeight="1" thickTop="1" thickBot="1" x14ac:dyDescent="0.25">
      <c r="A18" s="148"/>
      <c r="B18" s="115">
        <f t="shared" si="5"/>
        <v>0.33333333333333331</v>
      </c>
      <c r="C18" s="116" t="str">
        <f>Times!A11</f>
        <v>JUV</v>
      </c>
      <c r="D18" s="117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7</v>
      </c>
      <c r="E18" s="118">
        <f t="shared" si="6"/>
        <v>7</v>
      </c>
      <c r="F18" s="119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2</v>
      </c>
      <c r="G18" s="119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1</v>
      </c>
      <c r="H18" s="119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4</v>
      </c>
      <c r="I18" s="119">
        <f>SUM('Tabela 1ª Fase'!L10+'Tabela 1ª Fase'!J18+'Tabela 1ª Fase'!L24+'Tabela 1ª Fase'!J36+'Tabela 1ª Fase'!J44+'Tabela 1ª Fase'!J52+'Tabela 1ª Fase'!J60)</f>
        <v>10</v>
      </c>
      <c r="J18" s="119">
        <f>SUM('Tabela 1ª Fase'!J10+'Tabela 1ª Fase'!L18+'Tabela 1ª Fase'!J24+'Tabela 1ª Fase'!L36+'Tabela 1ª Fase'!L44+'Tabela 1ª Fase'!L52+'Tabela 1ª Fase'!L60)</f>
        <v>13</v>
      </c>
      <c r="K18" s="120">
        <f t="shared" si="7"/>
        <v>-3</v>
      </c>
      <c r="L18" s="121" t="s">
        <v>82</v>
      </c>
      <c r="M18" s="122">
        <v>13</v>
      </c>
      <c r="N18" s="122">
        <f t="shared" si="3"/>
        <v>12</v>
      </c>
      <c r="O18" s="122"/>
      <c r="P18" s="122">
        <f t="shared" si="4"/>
        <v>12</v>
      </c>
    </row>
    <row r="19" spans="1:16" ht="24.95" customHeight="1" thickTop="1" thickBot="1" x14ac:dyDescent="0.25">
      <c r="A19" s="148"/>
      <c r="B19" s="115">
        <f t="shared" si="5"/>
        <v>0.33333333333333331</v>
      </c>
      <c r="C19" s="116" t="str">
        <f>Times!A16</f>
        <v>ESP</v>
      </c>
      <c r="D19" s="117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7</v>
      </c>
      <c r="E19" s="118">
        <f t="shared" si="6"/>
        <v>7</v>
      </c>
      <c r="F19" s="119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1</v>
      </c>
      <c r="G19" s="119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4</v>
      </c>
      <c r="H19" s="119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2</v>
      </c>
      <c r="I19" s="119">
        <f>SUM('Tabela 1ª Fase'!L14+'Tabela 1ª Fase'!L22+'Tabela 1ª Fase'!L26+'Tabela 1ª Fase'!L36+'Tabela 1ª Fase'!L42+'Tabela 1ª Fase'!L48+'Tabela 1ª Fase'!L62)</f>
        <v>9</v>
      </c>
      <c r="J19" s="119">
        <f>SUM('Tabela 1ª Fase'!J14+'Tabela 1ª Fase'!J22+'Tabela 1ª Fase'!J26+'Tabela 1ª Fase'!J36+'Tabela 1ª Fase'!J42+'Tabela 1ª Fase'!J48+'Tabela 1ª Fase'!J62)</f>
        <v>8</v>
      </c>
      <c r="K19" s="120">
        <f t="shared" si="7"/>
        <v>1</v>
      </c>
      <c r="L19" s="121" t="s">
        <v>82</v>
      </c>
      <c r="M19" s="122">
        <v>14</v>
      </c>
      <c r="N19" s="122">
        <f t="shared" si="3"/>
        <v>11</v>
      </c>
      <c r="O19" s="122"/>
      <c r="P19" s="122">
        <f t="shared" si="4"/>
        <v>11</v>
      </c>
    </row>
    <row r="20" spans="1:16" ht="24.95" customHeight="1" thickTop="1" thickBot="1" x14ac:dyDescent="0.25">
      <c r="A20" s="148"/>
      <c r="B20" s="115">
        <f t="shared" si="5"/>
        <v>9.5238095238095233E-2</v>
      </c>
      <c r="C20" s="116" t="str">
        <f>Times!A15</f>
        <v>BOT</v>
      </c>
      <c r="D20" s="117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7</v>
      </c>
      <c r="E20" s="118">
        <f t="shared" si="6"/>
        <v>2</v>
      </c>
      <c r="F20" s="119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20" s="119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2</v>
      </c>
      <c r="H20" s="119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5</v>
      </c>
      <c r="I20" s="119">
        <f>SUM('Tabela 1ª Fase'!L8+'Tabela 1ª Fase'!J22+'Tabela 1ª Fase'!L30+'Tabela 1ª Fase'!L34+'Tabela 1ª Fase'!L46+'Tabela 1ª Fase'!L54+'Tabela 1ª Fase'!L60)</f>
        <v>6</v>
      </c>
      <c r="J20" s="119">
        <f>SUM('Tabela 1ª Fase'!J8+'Tabela 1ª Fase'!L22+'Tabela 1ª Fase'!J30+'Tabela 1ª Fase'!J34+'Tabela 1ª Fase'!J46+'Tabela 1ª Fase'!J54+'Tabela 1ª Fase'!J60)</f>
        <v>14</v>
      </c>
      <c r="K20" s="120">
        <f t="shared" si="7"/>
        <v>-8</v>
      </c>
      <c r="L20" s="121" t="s">
        <v>82</v>
      </c>
      <c r="M20" s="122">
        <v>16</v>
      </c>
      <c r="N20" s="122">
        <f t="shared" si="3"/>
        <v>9</v>
      </c>
      <c r="O20" s="122"/>
      <c r="P20" s="122">
        <f t="shared" si="4"/>
        <v>9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RPOWuDq850r4aCeTG5TIeqgmN7IMwkAZIWBP8caFLR9FOfM87+/KDxXrL5G76Z+e+Ps/BdKp7urj5Q9+dwhdtQ==" saltValue="3vh0Ij0WIwlhYJ26kxSU9Q==" spinCount="100000" sheet="1" objects="1" scenarios="1"/>
  <sortState ref="B4:K11">
    <sortCondition descending="1" ref="E4:E11"/>
    <sortCondition descending="1" ref="F4:F11"/>
    <sortCondition descending="1" ref="K4:K11"/>
    <sortCondition descending="1" ref="I4:I11"/>
    <sortCondition ref="J4:J11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tabSelected="1" zoomScale="60" zoomScaleNormal="60" workbookViewId="0">
      <selection activeCell="T14" sqref="T1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23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5"/>
      <c r="S1" s="161">
        <v>45423</v>
      </c>
      <c r="T1" s="124"/>
      <c r="U1" s="124"/>
      <c r="V1" s="124"/>
      <c r="W1" s="124"/>
      <c r="X1" s="125"/>
    </row>
    <row r="2" spans="1:27" ht="15.75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8"/>
      <c r="S2" s="126"/>
      <c r="T2" s="127"/>
      <c r="U2" s="127"/>
      <c r="V2" s="127"/>
      <c r="W2" s="127"/>
      <c r="X2" s="128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62" t="s">
        <v>83</v>
      </c>
      <c r="C4" s="163"/>
      <c r="D4" s="164"/>
      <c r="E4" s="42"/>
      <c r="F4" s="54">
        <v>1</v>
      </c>
      <c r="G4" s="55" t="s">
        <v>68</v>
      </c>
      <c r="H4" s="56" t="s">
        <v>119</v>
      </c>
      <c r="I4" s="57">
        <v>2</v>
      </c>
      <c r="J4" s="56" t="s">
        <v>0</v>
      </c>
      <c r="K4" s="57">
        <v>1</v>
      </c>
      <c r="L4" s="58" t="s">
        <v>112</v>
      </c>
      <c r="M4" s="59"/>
      <c r="N4" s="56" t="s">
        <v>117</v>
      </c>
      <c r="O4" s="57">
        <v>4</v>
      </c>
      <c r="P4" s="56" t="s">
        <v>0</v>
      </c>
      <c r="Q4" s="57">
        <v>2</v>
      </c>
      <c r="R4" s="58" t="s">
        <v>115</v>
      </c>
      <c r="S4" s="60" t="s">
        <v>69</v>
      </c>
      <c r="T4" s="55">
        <v>3</v>
      </c>
      <c r="U4" s="61"/>
      <c r="V4" s="150" t="s">
        <v>19</v>
      </c>
      <c r="W4" s="150"/>
      <c r="X4" s="150"/>
      <c r="Y4" s="151" t="s">
        <v>119</v>
      </c>
      <c r="Z4" s="151"/>
      <c r="AA4" s="62">
        <v>14</v>
      </c>
    </row>
    <row r="5" spans="1:27" ht="14.1" customHeight="1" thickTop="1" thickBot="1" x14ac:dyDescent="0.45">
      <c r="B5" s="165"/>
      <c r="C5" s="166"/>
      <c r="D5" s="167"/>
      <c r="F5" s="63"/>
      <c r="G5" s="64"/>
      <c r="H5" s="65"/>
      <c r="I5" s="66"/>
      <c r="J5" s="67"/>
      <c r="K5" s="66"/>
      <c r="L5" s="65"/>
      <c r="M5" s="65"/>
      <c r="N5" s="65"/>
      <c r="O5" s="66"/>
      <c r="P5" s="67"/>
      <c r="Q5" s="66"/>
      <c r="R5" s="65"/>
      <c r="S5" s="64"/>
      <c r="T5" s="68"/>
      <c r="U5" s="61"/>
      <c r="V5" s="61"/>
      <c r="W5" s="61"/>
      <c r="X5" s="61"/>
      <c r="Y5" s="69"/>
      <c r="Z5" s="69"/>
      <c r="AA5" s="61"/>
    </row>
    <row r="6" spans="1:27" ht="30" customHeight="1" thickTop="1" thickBot="1" x14ac:dyDescent="0.4">
      <c r="B6" s="168"/>
      <c r="C6" s="169"/>
      <c r="D6" s="170"/>
      <c r="F6" s="70">
        <v>2</v>
      </c>
      <c r="G6" s="71" t="s">
        <v>70</v>
      </c>
      <c r="H6" s="56" t="s">
        <v>106</v>
      </c>
      <c r="I6" s="57">
        <v>3</v>
      </c>
      <c r="J6" s="56" t="s">
        <v>0</v>
      </c>
      <c r="K6" s="57">
        <v>2</v>
      </c>
      <c r="L6" s="58" t="s">
        <v>118</v>
      </c>
      <c r="M6" s="72"/>
      <c r="N6" s="56" t="s">
        <v>114</v>
      </c>
      <c r="O6" s="57">
        <v>0</v>
      </c>
      <c r="P6" s="56" t="s">
        <v>0</v>
      </c>
      <c r="Q6" s="57">
        <v>1</v>
      </c>
      <c r="R6" s="58" t="s">
        <v>111</v>
      </c>
      <c r="S6" s="73" t="s">
        <v>71</v>
      </c>
      <c r="T6" s="71">
        <v>4</v>
      </c>
      <c r="U6" s="61"/>
      <c r="V6" s="150" t="s">
        <v>21</v>
      </c>
      <c r="W6" s="150"/>
      <c r="X6" s="150"/>
      <c r="Y6" s="151" t="s">
        <v>117</v>
      </c>
      <c r="Z6" s="151"/>
      <c r="AA6" s="62">
        <v>12</v>
      </c>
    </row>
    <row r="7" spans="1:27" ht="14.1" customHeight="1" thickTop="1" thickBot="1" x14ac:dyDescent="0.45">
      <c r="B7" s="40"/>
      <c r="C7" s="40"/>
      <c r="D7" s="40"/>
      <c r="F7" s="74"/>
      <c r="G7" s="74"/>
      <c r="H7" s="75"/>
      <c r="I7" s="76"/>
      <c r="J7" s="75"/>
      <c r="K7" s="76"/>
      <c r="L7" s="75"/>
      <c r="M7" s="75"/>
      <c r="N7" s="75"/>
      <c r="O7" s="76"/>
      <c r="P7" s="75"/>
      <c r="Q7" s="76"/>
      <c r="R7" s="75"/>
      <c r="S7" s="74"/>
      <c r="T7" s="74"/>
      <c r="U7" s="61"/>
      <c r="V7" s="61"/>
      <c r="W7" s="61"/>
      <c r="X7" s="61"/>
      <c r="Y7" s="69"/>
      <c r="Z7" s="69"/>
      <c r="AA7" s="77"/>
    </row>
    <row r="8" spans="1:27" ht="30" customHeight="1" thickTop="1" thickBot="1" x14ac:dyDescent="0.4">
      <c r="B8" s="155" t="s">
        <v>84</v>
      </c>
      <c r="C8" s="156"/>
      <c r="D8" s="157"/>
      <c r="E8" s="42"/>
      <c r="F8" s="54">
        <v>5</v>
      </c>
      <c r="G8" s="55" t="s">
        <v>68</v>
      </c>
      <c r="H8" s="56" t="s">
        <v>119</v>
      </c>
      <c r="I8" s="57">
        <v>2</v>
      </c>
      <c r="J8" s="56" t="s">
        <v>0</v>
      </c>
      <c r="K8" s="57">
        <v>0</v>
      </c>
      <c r="L8" s="58" t="s">
        <v>111</v>
      </c>
      <c r="M8" s="59"/>
      <c r="N8" s="56" t="s">
        <v>106</v>
      </c>
      <c r="O8" s="57">
        <v>1</v>
      </c>
      <c r="P8" s="56" t="s">
        <v>0</v>
      </c>
      <c r="Q8" s="57">
        <v>2</v>
      </c>
      <c r="R8" s="56" t="s">
        <v>117</v>
      </c>
      <c r="S8" s="60" t="s">
        <v>70</v>
      </c>
      <c r="T8" s="55">
        <v>6</v>
      </c>
      <c r="U8" s="61"/>
      <c r="V8" s="150" t="s">
        <v>23</v>
      </c>
      <c r="W8" s="150"/>
      <c r="X8" s="150"/>
      <c r="Y8" s="151" t="s">
        <v>106</v>
      </c>
      <c r="Z8" s="151"/>
      <c r="AA8" s="62">
        <v>10</v>
      </c>
    </row>
    <row r="9" spans="1:27" ht="14.1" customHeight="1" thickTop="1" thickBot="1" x14ac:dyDescent="0.4">
      <c r="B9" s="40"/>
      <c r="C9" s="40"/>
      <c r="D9" s="40"/>
      <c r="F9" s="78"/>
      <c r="G9" s="78"/>
      <c r="H9" s="79"/>
      <c r="I9" s="80"/>
      <c r="J9" s="81"/>
      <c r="K9" s="80"/>
      <c r="L9" s="79"/>
      <c r="M9" s="81"/>
      <c r="N9" s="79"/>
      <c r="O9" s="80"/>
      <c r="P9" s="81"/>
      <c r="Q9" s="80"/>
      <c r="R9" s="79"/>
      <c r="S9" s="78"/>
      <c r="T9" s="78"/>
      <c r="U9" s="61"/>
      <c r="V9" s="61"/>
      <c r="W9" s="61"/>
      <c r="X9" s="61"/>
      <c r="Y9" s="61"/>
      <c r="Z9" s="61"/>
      <c r="AA9" s="61"/>
    </row>
    <row r="10" spans="1:27" ht="30" customHeight="1" thickTop="1" thickBot="1" x14ac:dyDescent="0.4">
      <c r="B10" s="158" t="s">
        <v>85</v>
      </c>
      <c r="C10" s="159"/>
      <c r="D10" s="160"/>
      <c r="E10" s="42"/>
      <c r="F10" s="82">
        <v>7</v>
      </c>
      <c r="G10" s="55" t="s">
        <v>70</v>
      </c>
      <c r="H10" s="56" t="s">
        <v>106</v>
      </c>
      <c r="I10" s="57">
        <v>1</v>
      </c>
      <c r="J10" s="56" t="s">
        <v>0</v>
      </c>
      <c r="K10" s="57">
        <v>1</v>
      </c>
      <c r="L10" s="58" t="s">
        <v>111</v>
      </c>
      <c r="M10" s="83"/>
      <c r="N10" s="84"/>
      <c r="O10" s="85"/>
      <c r="P10" s="84"/>
      <c r="Q10" s="85"/>
      <c r="R10" s="84"/>
      <c r="S10" s="86"/>
      <c r="T10" s="87"/>
      <c r="U10" s="61"/>
      <c r="V10" s="150" t="s">
        <v>25</v>
      </c>
      <c r="W10" s="150"/>
      <c r="X10" s="150"/>
      <c r="Y10" s="151" t="s">
        <v>111</v>
      </c>
      <c r="Z10" s="151"/>
      <c r="AA10" s="62">
        <v>9</v>
      </c>
    </row>
    <row r="11" spans="1:27" ht="14.1" customHeight="1" thickTop="1" thickBot="1" x14ac:dyDescent="0.4">
      <c r="B11" s="40"/>
      <c r="C11" s="40"/>
      <c r="D11" s="40"/>
      <c r="F11" s="78"/>
      <c r="G11" s="78"/>
      <c r="H11" s="88"/>
      <c r="I11" s="80"/>
      <c r="J11" s="81"/>
      <c r="K11" s="80"/>
      <c r="L11" s="88"/>
      <c r="M11" s="89"/>
      <c r="N11" s="90"/>
      <c r="O11" s="91"/>
      <c r="P11" s="89"/>
      <c r="Q11" s="91"/>
      <c r="R11" s="90"/>
      <c r="S11" s="61"/>
      <c r="T11" s="61"/>
      <c r="U11" s="61"/>
      <c r="V11" s="61"/>
      <c r="W11" s="61"/>
      <c r="X11" s="61"/>
      <c r="Y11" s="61"/>
      <c r="Z11" s="61"/>
      <c r="AA11" s="61"/>
    </row>
    <row r="12" spans="1:27" ht="30" customHeight="1" thickTop="1" thickBot="1" x14ac:dyDescent="0.4">
      <c r="B12" s="158" t="s">
        <v>86</v>
      </c>
      <c r="C12" s="159"/>
      <c r="D12" s="160"/>
      <c r="E12" s="43"/>
      <c r="F12" s="82">
        <v>8</v>
      </c>
      <c r="G12" s="55" t="s">
        <v>68</v>
      </c>
      <c r="H12" s="56" t="s">
        <v>119</v>
      </c>
      <c r="I12" s="57">
        <v>2</v>
      </c>
      <c r="J12" s="56" t="s">
        <v>0</v>
      </c>
      <c r="K12" s="57">
        <v>2</v>
      </c>
      <c r="L12" s="56" t="s">
        <v>117</v>
      </c>
      <c r="M12" s="91"/>
      <c r="N12" s="92"/>
      <c r="O12" s="91"/>
      <c r="P12" s="93"/>
      <c r="Q12" s="91"/>
      <c r="R12" s="92"/>
      <c r="S12" s="61"/>
      <c r="T12" s="61"/>
      <c r="U12" s="61"/>
      <c r="V12" s="150" t="s">
        <v>20</v>
      </c>
      <c r="W12" s="150"/>
      <c r="X12" s="150"/>
      <c r="Y12" s="151" t="s">
        <v>114</v>
      </c>
      <c r="Z12" s="151"/>
      <c r="AA12" s="62">
        <v>8</v>
      </c>
    </row>
    <row r="13" spans="1:27" ht="14.1" customHeight="1" thickTop="1" thickBot="1" x14ac:dyDescent="0.4">
      <c r="B13" s="40"/>
      <c r="C13" s="40"/>
      <c r="D13" s="40"/>
      <c r="F13" s="78"/>
      <c r="G13" s="78"/>
      <c r="H13" s="79"/>
      <c r="I13" s="94"/>
      <c r="J13" s="81"/>
      <c r="K13" s="94"/>
      <c r="L13" s="79"/>
      <c r="M13" s="92"/>
      <c r="N13" s="92"/>
      <c r="O13" s="77"/>
      <c r="P13" s="89"/>
      <c r="Q13" s="77"/>
      <c r="R13" s="92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30" customHeight="1" thickTop="1" thickBot="1" x14ac:dyDescent="0.4">
      <c r="B14" s="162" t="s">
        <v>87</v>
      </c>
      <c r="C14" s="163"/>
      <c r="D14" s="164"/>
      <c r="E14" s="42"/>
      <c r="F14" s="54">
        <v>9</v>
      </c>
      <c r="G14" s="55" t="s">
        <v>68</v>
      </c>
      <c r="H14" s="56" t="s">
        <v>120</v>
      </c>
      <c r="I14" s="57">
        <v>3</v>
      </c>
      <c r="J14" s="56" t="s">
        <v>0</v>
      </c>
      <c r="K14" s="57">
        <v>2</v>
      </c>
      <c r="L14" s="58" t="s">
        <v>108</v>
      </c>
      <c r="M14" s="59"/>
      <c r="N14" s="56" t="s">
        <v>113</v>
      </c>
      <c r="O14" s="57">
        <v>1</v>
      </c>
      <c r="P14" s="56" t="s">
        <v>0</v>
      </c>
      <c r="Q14" s="57">
        <v>1</v>
      </c>
      <c r="R14" s="56" t="s">
        <v>121</v>
      </c>
      <c r="S14" s="60" t="s">
        <v>69</v>
      </c>
      <c r="T14" s="55">
        <v>11</v>
      </c>
      <c r="U14" s="61"/>
      <c r="V14" s="152" t="s">
        <v>22</v>
      </c>
      <c r="W14" s="153"/>
      <c r="X14" s="154"/>
      <c r="Y14" s="151" t="s">
        <v>115</v>
      </c>
      <c r="Z14" s="151"/>
      <c r="AA14" s="62">
        <v>7</v>
      </c>
    </row>
    <row r="15" spans="1:27" ht="14.1" customHeight="1" thickTop="1" thickBot="1" x14ac:dyDescent="0.45">
      <c r="B15" s="165"/>
      <c r="C15" s="166"/>
      <c r="D15" s="167"/>
      <c r="F15" s="95"/>
      <c r="G15" s="64"/>
      <c r="H15" s="65"/>
      <c r="I15" s="66"/>
      <c r="J15" s="67"/>
      <c r="K15" s="66"/>
      <c r="L15" s="65"/>
      <c r="M15" s="65"/>
      <c r="N15" s="65"/>
      <c r="O15" s="66"/>
      <c r="P15" s="67"/>
      <c r="Q15" s="66"/>
      <c r="R15" s="65"/>
      <c r="S15" s="64"/>
      <c r="T15" s="96"/>
      <c r="U15" s="61"/>
      <c r="V15" s="61"/>
      <c r="W15" s="61"/>
      <c r="X15" s="61"/>
      <c r="Y15" s="69"/>
      <c r="Z15" s="69"/>
      <c r="AA15" s="61"/>
    </row>
    <row r="16" spans="1:27" ht="30" customHeight="1" thickTop="1" thickBot="1" x14ac:dyDescent="0.4">
      <c r="B16" s="168"/>
      <c r="C16" s="169"/>
      <c r="D16" s="170"/>
      <c r="F16" s="70">
        <v>10</v>
      </c>
      <c r="G16" s="71" t="s">
        <v>70</v>
      </c>
      <c r="H16" s="56" t="s">
        <v>107</v>
      </c>
      <c r="I16" s="57">
        <v>2</v>
      </c>
      <c r="J16" s="56" t="s">
        <v>0</v>
      </c>
      <c r="K16" s="57">
        <v>0</v>
      </c>
      <c r="L16" s="58" t="s">
        <v>109</v>
      </c>
      <c r="M16" s="72"/>
      <c r="N16" s="56" t="s">
        <v>105</v>
      </c>
      <c r="O16" s="57">
        <v>1</v>
      </c>
      <c r="P16" s="56" t="s">
        <v>0</v>
      </c>
      <c r="Q16" s="57">
        <v>1</v>
      </c>
      <c r="R16" s="56" t="s">
        <v>110</v>
      </c>
      <c r="S16" s="73" t="s">
        <v>71</v>
      </c>
      <c r="T16" s="71">
        <v>12</v>
      </c>
      <c r="U16" s="61"/>
      <c r="V16" s="152" t="s">
        <v>24</v>
      </c>
      <c r="W16" s="153"/>
      <c r="X16" s="154"/>
      <c r="Y16" s="151" t="s">
        <v>118</v>
      </c>
      <c r="Z16" s="151"/>
      <c r="AA16" s="62">
        <v>6</v>
      </c>
    </row>
    <row r="17" spans="2:27" ht="14.1" customHeight="1" thickTop="1" thickBot="1" x14ac:dyDescent="0.45">
      <c r="B17" s="40"/>
      <c r="C17" s="40"/>
      <c r="D17" s="40"/>
      <c r="F17" s="74"/>
      <c r="G17" s="74"/>
      <c r="H17" s="75"/>
      <c r="I17" s="76"/>
      <c r="J17" s="75"/>
      <c r="K17" s="76"/>
      <c r="L17" s="75"/>
      <c r="M17" s="75"/>
      <c r="N17" s="75"/>
      <c r="O17" s="76"/>
      <c r="P17" s="75"/>
      <c r="Q17" s="76"/>
      <c r="R17" s="75"/>
      <c r="S17" s="74"/>
      <c r="T17" s="74"/>
      <c r="U17" s="61"/>
      <c r="V17" s="61"/>
      <c r="W17" s="61"/>
      <c r="X17" s="61"/>
      <c r="Y17" s="69"/>
      <c r="Z17" s="69"/>
      <c r="AA17" s="77"/>
    </row>
    <row r="18" spans="2:27" ht="30" customHeight="1" thickTop="1" thickBot="1" x14ac:dyDescent="0.4">
      <c r="B18" s="155" t="s">
        <v>88</v>
      </c>
      <c r="C18" s="156"/>
      <c r="D18" s="157"/>
      <c r="E18" s="42"/>
      <c r="F18" s="82">
        <v>13</v>
      </c>
      <c r="G18" s="55" t="s">
        <v>69</v>
      </c>
      <c r="H18" s="56" t="s">
        <v>120</v>
      </c>
      <c r="I18" s="57">
        <v>3</v>
      </c>
      <c r="J18" s="56" t="s">
        <v>0</v>
      </c>
      <c r="K18" s="57">
        <v>2</v>
      </c>
      <c r="L18" s="56" t="s">
        <v>105</v>
      </c>
      <c r="M18" s="59"/>
      <c r="N18" s="56" t="s">
        <v>107</v>
      </c>
      <c r="O18" s="57">
        <v>2</v>
      </c>
      <c r="P18" s="56" t="s">
        <v>0</v>
      </c>
      <c r="Q18" s="57">
        <v>1</v>
      </c>
      <c r="R18" s="56" t="s">
        <v>113</v>
      </c>
      <c r="S18" s="73" t="s">
        <v>71</v>
      </c>
      <c r="T18" s="97">
        <v>14</v>
      </c>
      <c r="U18" s="61"/>
      <c r="V18" s="152" t="s">
        <v>26</v>
      </c>
      <c r="W18" s="153"/>
      <c r="X18" s="154"/>
      <c r="Y18" s="151" t="s">
        <v>112</v>
      </c>
      <c r="Z18" s="151"/>
      <c r="AA18" s="62">
        <v>5</v>
      </c>
    </row>
    <row r="19" spans="2:27" ht="14.1" customHeight="1" thickTop="1" thickBot="1" x14ac:dyDescent="0.4">
      <c r="B19" s="40"/>
      <c r="C19" s="40"/>
      <c r="D19" s="40"/>
      <c r="F19" s="78"/>
      <c r="G19" s="78"/>
      <c r="H19" s="79"/>
      <c r="I19" s="80"/>
      <c r="J19" s="81"/>
      <c r="K19" s="80"/>
      <c r="L19" s="79"/>
      <c r="M19" s="81"/>
      <c r="N19" s="79"/>
      <c r="O19" s="80"/>
      <c r="P19" s="81"/>
      <c r="Q19" s="80"/>
      <c r="R19" s="79"/>
      <c r="S19" s="78"/>
      <c r="T19" s="78"/>
      <c r="U19" s="61"/>
      <c r="V19" s="61"/>
      <c r="W19" s="61"/>
      <c r="X19" s="61"/>
      <c r="Y19" s="61"/>
      <c r="Z19" s="61"/>
      <c r="AA19" s="61"/>
    </row>
    <row r="20" spans="2:27" ht="30" customHeight="1" thickTop="1" thickBot="1" x14ac:dyDescent="0.4">
      <c r="B20" s="158" t="s">
        <v>89</v>
      </c>
      <c r="C20" s="159"/>
      <c r="D20" s="160"/>
      <c r="E20" s="42"/>
      <c r="F20" s="82">
        <v>15</v>
      </c>
      <c r="G20" s="55" t="s">
        <v>71</v>
      </c>
      <c r="H20" s="56" t="s">
        <v>113</v>
      </c>
      <c r="I20" s="57">
        <v>3</v>
      </c>
      <c r="J20" s="56" t="s">
        <v>0</v>
      </c>
      <c r="K20" s="57">
        <v>2</v>
      </c>
      <c r="L20" s="56" t="s">
        <v>105</v>
      </c>
      <c r="M20" s="83"/>
      <c r="N20" s="84"/>
      <c r="O20" s="85"/>
      <c r="P20" s="84"/>
      <c r="Q20" s="85"/>
      <c r="R20" s="84"/>
      <c r="S20" s="86"/>
      <c r="T20" s="87"/>
      <c r="U20" s="61"/>
      <c r="V20" s="150" t="s">
        <v>72</v>
      </c>
      <c r="W20" s="150"/>
      <c r="X20" s="150"/>
      <c r="Y20" s="151" t="s">
        <v>120</v>
      </c>
      <c r="Z20" s="151"/>
      <c r="AA20" s="62">
        <v>4</v>
      </c>
    </row>
    <row r="21" spans="2:27" ht="14.1" customHeight="1" thickTop="1" thickBot="1" x14ac:dyDescent="0.4">
      <c r="B21" s="40"/>
      <c r="C21" s="40"/>
      <c r="D21" s="40"/>
      <c r="F21" s="78"/>
      <c r="G21" s="78"/>
      <c r="H21" s="88"/>
      <c r="I21" s="80"/>
      <c r="J21" s="81"/>
      <c r="K21" s="80"/>
      <c r="L21" s="88"/>
      <c r="M21" s="89"/>
      <c r="N21" s="90"/>
      <c r="O21" s="91"/>
      <c r="P21" s="89"/>
      <c r="Q21" s="91"/>
      <c r="R21" s="90"/>
      <c r="S21" s="61"/>
      <c r="T21" s="61"/>
      <c r="U21" s="61"/>
      <c r="V21" s="61"/>
      <c r="W21" s="61"/>
      <c r="X21" s="61"/>
      <c r="Y21" s="61"/>
      <c r="Z21" s="61"/>
      <c r="AA21" s="61"/>
    </row>
    <row r="22" spans="2:27" ht="30" customHeight="1" thickTop="1" thickBot="1" x14ac:dyDescent="0.4">
      <c r="B22" s="158" t="s">
        <v>90</v>
      </c>
      <c r="C22" s="159"/>
      <c r="D22" s="160"/>
      <c r="E22" s="43"/>
      <c r="F22" s="82">
        <v>16</v>
      </c>
      <c r="G22" s="97" t="s">
        <v>69</v>
      </c>
      <c r="H22" s="56" t="s">
        <v>120</v>
      </c>
      <c r="I22" s="57">
        <v>3</v>
      </c>
      <c r="J22" s="56" t="s">
        <v>0</v>
      </c>
      <c r="K22" s="57">
        <v>1</v>
      </c>
      <c r="L22" s="56" t="s">
        <v>107</v>
      </c>
      <c r="M22" s="91"/>
      <c r="N22" s="90"/>
      <c r="O22" s="91"/>
      <c r="P22" s="89"/>
      <c r="Q22" s="91"/>
      <c r="R22" s="90"/>
      <c r="S22" s="61"/>
      <c r="T22" s="61"/>
      <c r="U22" s="61"/>
      <c r="V22" s="150" t="s">
        <v>73</v>
      </c>
      <c r="W22" s="150"/>
      <c r="X22" s="150"/>
      <c r="Y22" s="151" t="s">
        <v>107</v>
      </c>
      <c r="Z22" s="151"/>
      <c r="AA22" s="62">
        <v>3</v>
      </c>
    </row>
    <row r="23" spans="2:27" ht="14.1" customHeight="1" thickTop="1" thickBot="1" x14ac:dyDescent="0.4">
      <c r="B23" s="40"/>
      <c r="C23" s="40"/>
      <c r="D23" s="40"/>
      <c r="F23" s="61"/>
      <c r="G23" s="61"/>
      <c r="H23" s="92"/>
      <c r="I23" s="77"/>
      <c r="J23" s="89"/>
      <c r="K23" s="77"/>
      <c r="L23" s="92"/>
      <c r="M23" s="92"/>
      <c r="N23" s="90"/>
      <c r="O23" s="91"/>
      <c r="P23" s="89"/>
      <c r="Q23" s="91"/>
      <c r="R23" s="90"/>
      <c r="S23" s="61"/>
      <c r="T23" s="61"/>
      <c r="U23" s="61"/>
      <c r="V23" s="61"/>
      <c r="W23" s="61"/>
      <c r="X23" s="61"/>
      <c r="Y23" s="61"/>
      <c r="Z23" s="61"/>
      <c r="AA23" s="61"/>
    </row>
    <row r="24" spans="2:27" ht="30" customHeight="1" thickBot="1" x14ac:dyDescent="0.4">
      <c r="B24" s="40"/>
      <c r="C24" s="40"/>
      <c r="D24" s="40"/>
      <c r="F24" s="61"/>
      <c r="G24" s="61"/>
      <c r="H24" s="92"/>
      <c r="I24" s="77"/>
      <c r="J24" s="89"/>
      <c r="K24" s="77"/>
      <c r="L24" s="92"/>
      <c r="M24" s="92"/>
      <c r="N24" s="90"/>
      <c r="O24" s="91"/>
      <c r="P24" s="89"/>
      <c r="Q24" s="91"/>
      <c r="R24" s="90"/>
      <c r="S24" s="61"/>
      <c r="T24" s="61"/>
      <c r="U24" s="61"/>
      <c r="V24" s="150" t="s">
        <v>74</v>
      </c>
      <c r="W24" s="150"/>
      <c r="X24" s="150"/>
      <c r="Y24" s="151" t="s">
        <v>113</v>
      </c>
      <c r="Z24" s="151"/>
      <c r="AA24" s="62">
        <v>2</v>
      </c>
    </row>
    <row r="25" spans="2:27" ht="14.1" customHeight="1" thickBot="1" x14ac:dyDescent="0.4">
      <c r="F25" s="61"/>
      <c r="G25" s="61"/>
      <c r="H25" s="92"/>
      <c r="I25" s="77"/>
      <c r="J25" s="89"/>
      <c r="K25" s="77"/>
      <c r="L25" s="92"/>
      <c r="M25" s="92"/>
      <c r="N25" s="90"/>
      <c r="O25" s="91"/>
      <c r="P25" s="89"/>
      <c r="Q25" s="91"/>
      <c r="R25" s="90"/>
      <c r="S25" s="61"/>
      <c r="T25" s="61"/>
      <c r="U25" s="61"/>
      <c r="V25" s="61"/>
      <c r="W25" s="61"/>
      <c r="X25" s="61"/>
      <c r="Y25" s="61"/>
      <c r="Z25" s="61"/>
      <c r="AA25" s="61"/>
    </row>
    <row r="26" spans="2:27" ht="30" customHeight="1" thickBot="1" x14ac:dyDescent="0.4">
      <c r="F26" s="61"/>
      <c r="G26" s="61"/>
      <c r="H26" s="92"/>
      <c r="I26" s="77"/>
      <c r="J26" s="89"/>
      <c r="K26" s="77"/>
      <c r="L26" s="92"/>
      <c r="M26" s="92"/>
      <c r="N26" s="90"/>
      <c r="O26" s="91"/>
      <c r="P26" s="89"/>
      <c r="Q26" s="91"/>
      <c r="R26" s="90"/>
      <c r="S26" s="61"/>
      <c r="T26" s="61"/>
      <c r="U26" s="61"/>
      <c r="V26" s="150" t="s">
        <v>75</v>
      </c>
      <c r="W26" s="150"/>
      <c r="X26" s="150"/>
      <c r="Y26" s="151" t="s">
        <v>105</v>
      </c>
      <c r="Z26" s="151"/>
      <c r="AA26" s="62">
        <v>1</v>
      </c>
    </row>
    <row r="27" spans="2:27" ht="14.1" customHeight="1" x14ac:dyDescent="0.35">
      <c r="H27" s="92"/>
      <c r="I27" s="77"/>
      <c r="J27" s="89"/>
      <c r="K27" s="77"/>
      <c r="L27" s="92"/>
      <c r="N27" s="90"/>
      <c r="O27" s="91"/>
      <c r="P27" s="89"/>
      <c r="Q27" s="91"/>
      <c r="R27" s="90"/>
      <c r="Y27" s="44"/>
      <c r="Z27" s="44"/>
    </row>
    <row r="28" spans="2:27" ht="27.75" x14ac:dyDescent="0.35">
      <c r="H28" s="92"/>
      <c r="I28" s="77"/>
      <c r="J28" s="89"/>
      <c r="K28" s="77"/>
      <c r="L28" s="92"/>
      <c r="N28" s="90"/>
      <c r="O28" s="91"/>
      <c r="P28" s="89"/>
      <c r="Q28" s="91"/>
      <c r="R28" s="90"/>
    </row>
    <row r="29" spans="2:27" ht="14.1" customHeight="1" x14ac:dyDescent="0.35">
      <c r="H29" s="92"/>
      <c r="I29" s="77"/>
      <c r="J29" s="89"/>
      <c r="K29" s="77"/>
      <c r="L29" s="92"/>
      <c r="N29" s="77"/>
      <c r="O29" s="89"/>
      <c r="P29" s="77"/>
      <c r="Y29" s="44"/>
      <c r="Z29" s="44"/>
    </row>
    <row r="30" spans="2:27" ht="27.75" x14ac:dyDescent="0.35">
      <c r="H30" s="92"/>
      <c r="I30" s="77"/>
      <c r="J30" s="89"/>
      <c r="K30" s="77"/>
      <c r="L30" s="92"/>
    </row>
    <row r="31" spans="2:27" ht="14.1" customHeight="1" x14ac:dyDescent="0.35">
      <c r="H31" s="92"/>
      <c r="I31" s="77"/>
      <c r="J31" s="89"/>
      <c r="K31" s="77"/>
      <c r="L31" s="92"/>
      <c r="N31" s="77"/>
      <c r="O31" s="89"/>
      <c r="P31" s="77"/>
      <c r="Y31" s="44"/>
      <c r="Z31" s="44"/>
    </row>
    <row r="32" spans="2:27" ht="27.75" x14ac:dyDescent="0.35">
      <c r="H32" s="92"/>
      <c r="I32" s="77"/>
      <c r="J32" s="89"/>
      <c r="K32" s="77"/>
      <c r="L32" s="92"/>
    </row>
  </sheetData>
  <sheetProtection algorithmName="SHA-512" hashValue="AOoalV81qWJV4NhohFoTtrGeZIlVt0DQYWfHii5gRLSnP9AbI/8a6YaLXr7oOZ920J8NbObjkCTbdJl/MrgjJg==" saltValue="UwTqe6jvdGonEBd5ANxWTw==" spinCount="100000" sheet="1" objects="1" scenarios="1"/>
  <mergeCells count="34"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6"/>
  <sheetViews>
    <sheetView zoomScale="90" zoomScaleNormal="90" workbookViewId="0">
      <selection activeCell="E14" sqref="E14"/>
    </sheetView>
  </sheetViews>
  <sheetFormatPr defaultRowHeight="20.25" x14ac:dyDescent="0.3"/>
  <cols>
    <col min="1" max="1" width="28.7109375" style="47" customWidth="1"/>
    <col min="2" max="2" width="11.42578125" bestFit="1" customWidth="1"/>
    <col min="4" max="4" width="9.140625" style="103"/>
    <col min="7" max="7" width="11.42578125" bestFit="1" customWidth="1"/>
  </cols>
  <sheetData>
    <row r="1" spans="1:6" x14ac:dyDescent="0.3">
      <c r="A1" s="100" t="s">
        <v>118</v>
      </c>
    </row>
    <row r="2" spans="1:6" x14ac:dyDescent="0.3">
      <c r="A2" s="101" t="s">
        <v>119</v>
      </c>
      <c r="F2" s="99"/>
    </row>
    <row r="3" spans="1:6" x14ac:dyDescent="0.3">
      <c r="A3" s="101" t="s">
        <v>114</v>
      </c>
      <c r="F3" s="99"/>
    </row>
    <row r="4" spans="1:6" x14ac:dyDescent="0.3">
      <c r="A4" s="101" t="s">
        <v>105</v>
      </c>
    </row>
    <row r="5" spans="1:6" ht="21" customHeight="1" x14ac:dyDescent="0.3">
      <c r="A5" s="101" t="s">
        <v>115</v>
      </c>
    </row>
    <row r="6" spans="1:6" ht="20.25" customHeight="1" x14ac:dyDescent="0.3">
      <c r="A6" s="101" t="s">
        <v>107</v>
      </c>
    </row>
    <row r="7" spans="1:6" ht="21" customHeight="1" x14ac:dyDescent="0.3">
      <c r="A7" s="101" t="s">
        <v>109</v>
      </c>
    </row>
    <row r="8" spans="1:6" ht="21.75" customHeight="1" thickBot="1" x14ac:dyDescent="0.35">
      <c r="A8" s="102" t="s">
        <v>113</v>
      </c>
      <c r="F8" s="99"/>
    </row>
    <row r="9" spans="1:6" ht="21" customHeight="1" x14ac:dyDescent="0.3">
      <c r="A9" s="100" t="s">
        <v>112</v>
      </c>
      <c r="F9" s="99"/>
    </row>
    <row r="10" spans="1:6" ht="20.25" customHeight="1" x14ac:dyDescent="0.3">
      <c r="A10" s="101" t="s">
        <v>106</v>
      </c>
    </row>
    <row r="11" spans="1:6" ht="21" customHeight="1" x14ac:dyDescent="0.3">
      <c r="A11" s="101" t="s">
        <v>110</v>
      </c>
    </row>
    <row r="12" spans="1:6" x14ac:dyDescent="0.3">
      <c r="A12" s="101" t="s">
        <v>120</v>
      </c>
    </row>
    <row r="13" spans="1:6" x14ac:dyDescent="0.3">
      <c r="A13" s="101" t="s">
        <v>111</v>
      </c>
    </row>
    <row r="14" spans="1:6" ht="20.25" customHeight="1" x14ac:dyDescent="0.3">
      <c r="A14" s="101" t="s">
        <v>117</v>
      </c>
    </row>
    <row r="15" spans="1:6" ht="20.25" customHeight="1" x14ac:dyDescent="0.3">
      <c r="A15" s="101" t="s">
        <v>108</v>
      </c>
    </row>
    <row r="16" spans="1:6" ht="21" thickBot="1" x14ac:dyDescent="0.35">
      <c r="A16" s="102" t="s">
        <v>121</v>
      </c>
    </row>
  </sheetData>
  <sheetProtection algorithmName="SHA-512" hashValue="Afv1wI7Cl3Q4CXsv6H1XYsDgJwSf/hw6jf/R5LWySW/1RllD+eM84mehyz/20tFH6wCFPJtfiqo99+9pb2Ygsw==" saltValue="FQDbXlvlRShYj6Mqor/Dmg==" spinCount="100000" sheet="1" objects="1" scenarios="1"/>
  <sortState ref="D4:D9">
    <sortCondition ref="D4"/>
  </sortState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2024-05-12T13:23:21Z</dcterms:modified>
</cp:coreProperties>
</file>